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14115" windowHeight="10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<sst xmlns="http://schemas.openxmlformats.org/spreadsheetml/2006/main" count="54" uniqueCount="20">
  <si>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Lp</t>
  </si>
  <si>
    <t>n</t>
  </si>
  <si>
    <t>O(n)?</t>
  </si>
  <si>
    <t>mnożnik:</t>
  </si>
  <si>
    <r>
      <t>O(n</t>
    </r>
    <r>
      <rPr>
        <b/>
        <i/>
        <vertAlign val="superscript"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)?</t>
    </r>
  </si>
  <si>
    <r>
      <t>O(n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)?</t>
    </r>
  </si>
  <si>
    <t>Średnio:</t>
  </si>
  <si>
    <r>
      <t>t</t>
    </r>
    <r>
      <rPr>
        <b/>
        <i/>
        <vertAlign val="subscript"/>
        <sz val="8"/>
        <color indexed="8"/>
        <rFont val="Arial"/>
        <family val="2"/>
      </rPr>
      <t>po</t>
    </r>
  </si>
  <si>
    <r>
      <t>t</t>
    </r>
    <r>
      <rPr>
        <b/>
        <i/>
        <vertAlign val="subscript"/>
        <sz val="8"/>
        <color indexed="8"/>
        <rFont val="Arial"/>
        <family val="2"/>
      </rPr>
      <t>od</t>
    </r>
  </si>
  <si>
    <r>
      <t>t</t>
    </r>
    <r>
      <rPr>
        <b/>
        <i/>
        <vertAlign val="subscript"/>
        <sz val="8"/>
        <color indexed="8"/>
        <rFont val="Arial"/>
        <family val="2"/>
      </rPr>
      <t>np</t>
    </r>
  </si>
  <si>
    <r>
      <t>t</t>
    </r>
    <r>
      <rPr>
        <b/>
        <i/>
        <vertAlign val="subscript"/>
        <sz val="8"/>
        <color indexed="8"/>
        <rFont val="Arial"/>
        <family val="2"/>
      </rPr>
      <t>pp</t>
    </r>
  </si>
  <si>
    <r>
      <t>t</t>
    </r>
    <r>
      <rPr>
        <b/>
        <i/>
        <vertAlign val="subscript"/>
        <sz val="8"/>
        <color indexed="8"/>
        <rFont val="Arial"/>
        <family val="2"/>
      </rPr>
      <t>pk</t>
    </r>
  </si>
  <si>
    <t>Badanie stosunków czasów</t>
  </si>
  <si>
    <r>
      <t>t</t>
    </r>
    <r>
      <rPr>
        <b/>
        <i/>
        <vertAlign val="subscript"/>
        <sz val="8"/>
        <rFont val="Arial"/>
        <family val="2"/>
      </rPr>
      <t>po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</si>
  <si>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r>
      <t>t</t>
    </r>
    <r>
      <rPr>
        <b/>
        <i/>
        <vertAlign val="subscript"/>
        <sz val="8"/>
        <rFont val="Arial"/>
        <family val="2"/>
      </rPr>
      <t>pp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pk</t>
    </r>
  </si>
  <si>
    <r>
      <t>t</t>
    </r>
    <r>
      <rPr>
        <b/>
        <i/>
        <vertAlign val="subscript"/>
        <sz val="8"/>
        <rFont val="Arial"/>
        <family val="2"/>
      </rPr>
      <t>np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</si>
  <si>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t>Arkusz testowy do wyznaczania klas czasowej złożoności obliczeniowej algorytmów sortujących</t>
  </si>
  <si>
    <t>Sortowanie metodą Shella</t>
  </si>
  <si>
    <r>
      <t>O(n</t>
    </r>
    <r>
      <rPr>
        <vertAlign val="superscript"/>
        <sz val="8"/>
        <color indexed="8"/>
        <rFont val="Arial"/>
        <family val="2"/>
      </rPr>
      <t>1,14</t>
    </r>
    <r>
      <rPr>
        <b/>
        <i/>
        <sz val="8"/>
        <color indexed="8"/>
        <rFont val="Arial"/>
        <family val="2"/>
      </rPr>
      <t>)?</t>
    </r>
  </si>
  <si>
    <t>©2011/2011 I Liceum Ogólnokształcące w Tarnowie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</si>
</sst>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19"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vertAlign val="subscript"/>
      <sz val="8"/>
      <color indexed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vertAlign val="superscript"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23"/>
      </left>
      <right style="hair"/>
      <top style="hair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>
        <color indexed="63"/>
      </top>
      <bottom style="hair"/>
    </border>
    <border>
      <left style="medium">
        <color indexed="8"/>
      </left>
      <right style="hair">
        <color indexed="55"/>
      </right>
      <top style="hair"/>
      <bottom style="hair"/>
    </border>
    <border>
      <left style="medium">
        <color indexed="8"/>
      </left>
      <right style="hair">
        <color indexed="55"/>
      </right>
      <top style="hair"/>
      <bottom style="thin">
        <color indexed="23"/>
      </bottom>
    </border>
    <border>
      <left style="medium">
        <color indexed="8"/>
      </left>
      <right style="hair">
        <color indexed="55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thin"/>
      <top style="thin">
        <color indexed="23"/>
      </top>
      <bottom style="medium">
        <color indexed="8"/>
      </bottom>
    </border>
    <border>
      <left style="thin"/>
      <right style="thin"/>
      <top style="thin">
        <color indexed="23"/>
      </top>
      <bottom style="medium">
        <color indexed="8"/>
      </bottom>
    </border>
    <border>
      <left style="thin"/>
      <right style="thin">
        <color indexed="23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9" fillId="2" borderId="6" xfId="0" applyNumberFormat="1" applyFont="1" applyFill="1" applyBorder="1" applyAlignment="1" applyProtection="1">
      <alignment horizontal="center"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9" fillId="2" borderId="8" xfId="0" applyNumberFormat="1" applyFont="1" applyFill="1" applyBorder="1" applyAlignment="1" applyProtection="1">
      <alignment horizontal="center"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/>
      <protection/>
    </xf>
    <xf numFmtId="0" fontId="0" fillId="3" borderId="12" xfId="0" applyNumberFormat="1" applyFont="1" applyFill="1" applyBorder="1" applyAlignment="1" applyProtection="1">
      <alignment/>
      <protection/>
    </xf>
    <xf numFmtId="0" fontId="0" fillId="3" borderId="13" xfId="0" applyNumberFormat="1" applyFont="1" applyFill="1" applyBorder="1" applyAlignment="1" applyProtection="1">
      <alignment/>
      <protection/>
    </xf>
    <xf numFmtId="0" fontId="6" fillId="3" borderId="14" xfId="0" applyNumberFormat="1" applyFont="1" applyFill="1" applyBorder="1" applyAlignment="1" applyProtection="1">
      <alignment horizontal="right"/>
      <protection/>
    </xf>
    <xf numFmtId="11" fontId="6" fillId="3" borderId="13" xfId="0" applyNumberFormat="1" applyFont="1" applyFill="1" applyBorder="1" applyAlignment="1" applyProtection="1">
      <alignment/>
      <protection/>
    </xf>
    <xf numFmtId="11" fontId="6" fillId="3" borderId="15" xfId="0" applyNumberFormat="1" applyFont="1" applyFill="1" applyBorder="1" applyAlignment="1" applyProtection="1">
      <alignment/>
      <protection/>
    </xf>
    <xf numFmtId="0" fontId="12" fillId="2" borderId="16" xfId="0" applyNumberFormat="1" applyFont="1" applyFill="1" applyBorder="1" applyAlignment="1" applyProtection="1">
      <alignment horizontal="center"/>
      <protection/>
    </xf>
    <xf numFmtId="0" fontId="12" fillId="2" borderId="17" xfId="0" applyNumberFormat="1" applyFont="1" applyFill="1" applyBorder="1" applyAlignment="1" applyProtection="1">
      <alignment horizontal="center"/>
      <protection/>
    </xf>
    <xf numFmtId="0" fontId="12" fillId="2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7" fillId="3" borderId="22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171" fontId="2" fillId="0" borderId="1" xfId="0" applyNumberFormat="1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 applyProtection="1">
      <alignment/>
      <protection/>
    </xf>
    <xf numFmtId="2" fontId="7" fillId="3" borderId="24" xfId="0" applyNumberFormat="1" applyFont="1" applyFill="1" applyBorder="1" applyAlignment="1" applyProtection="1">
      <alignment/>
      <protection/>
    </xf>
    <xf numFmtId="2" fontId="7" fillId="3" borderId="25" xfId="0" applyNumberFormat="1" applyFont="1" applyFill="1" applyBorder="1" applyAlignment="1" applyProtection="1">
      <alignment/>
      <protection/>
    </xf>
    <xf numFmtId="2" fontId="7" fillId="3" borderId="26" xfId="0" applyNumberFormat="1" applyFont="1" applyFill="1" applyBorder="1" applyAlignment="1" applyProtection="1">
      <alignment/>
      <protection/>
    </xf>
    <xf numFmtId="2" fontId="7" fillId="3" borderId="27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73" fontId="0" fillId="0" borderId="28" xfId="0" applyNumberFormat="1" applyFont="1" applyFill="1" applyBorder="1" applyAlignment="1" applyProtection="1">
      <alignment/>
      <protection/>
    </xf>
    <xf numFmtId="168" fontId="0" fillId="0" borderId="28" xfId="0" applyNumberFormat="1" applyFont="1" applyFill="1" applyBorder="1" applyAlignment="1" applyProtection="1">
      <alignment/>
      <protection/>
    </xf>
    <xf numFmtId="168" fontId="7" fillId="3" borderId="24" xfId="0" applyNumberFormat="1" applyFont="1" applyFill="1" applyBorder="1" applyAlignment="1" applyProtection="1">
      <alignment/>
      <protection/>
    </xf>
    <xf numFmtId="173" fontId="7" fillId="3" borderId="2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2" fontId="0" fillId="0" borderId="4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17" fillId="0" borderId="29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7" fillId="3" borderId="30" xfId="0" applyNumberFormat="1" applyFont="1" applyFill="1" applyBorder="1" applyAlignment="1" applyProtection="1">
      <alignment horizontal="right"/>
      <protection/>
    </xf>
    <xf numFmtId="0" fontId="7" fillId="3" borderId="31" xfId="0" applyNumberFormat="1" applyFont="1" applyFill="1" applyBorder="1" applyAlignment="1" applyProtection="1">
      <alignment horizontal="right"/>
      <protection/>
    </xf>
    <xf numFmtId="0" fontId="7" fillId="3" borderId="32" xfId="0" applyNumberFormat="1" applyFont="1" applyFill="1" applyBorder="1" applyAlignment="1" applyProtection="1">
      <alignment horizontal="right"/>
      <protection/>
    </xf>
    <xf numFmtId="0" fontId="14" fillId="3" borderId="33" xfId="0" applyNumberFormat="1" applyFont="1" applyFill="1" applyBorder="1" applyAlignment="1" applyProtection="1">
      <alignment horizontal="center"/>
      <protection/>
    </xf>
    <xf numFmtId="0" fontId="14" fillId="3" borderId="34" xfId="0" applyNumberFormat="1" applyFont="1" applyFill="1" applyBorder="1" applyAlignment="1" applyProtection="1">
      <alignment horizontal="center"/>
      <protection/>
    </xf>
    <xf numFmtId="0" fontId="14" fillId="3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RowColHeaders="0" tabSelected="1" workbookViewId="0" topLeftCell="A1">
      <selection activeCell="A2" sqref="A2:Q2"/>
    </sheetView>
  </sheetViews>
  <sheetFormatPr defaultColWidth="9.140625" defaultRowHeight="12.75" customHeight="1"/>
  <cols>
    <col min="1" max="1" width="3.28125" style="1" bestFit="1" customWidth="1"/>
    <col min="2" max="2" width="8.28125" style="1" bestFit="1" customWidth="1"/>
    <col min="3" max="3" width="11.140625" style="1" bestFit="1" customWidth="1"/>
    <col min="4" max="4" width="8.7109375" style="1" bestFit="1" customWidth="1"/>
    <col min="5" max="5" width="9.8515625" style="1" bestFit="1" customWidth="1"/>
    <col min="6" max="6" width="12.140625" style="1" bestFit="1" customWidth="1"/>
    <col min="7" max="7" width="9.8515625" style="1" bestFit="1" customWidth="1"/>
    <col min="8" max="8" width="1.28515625" style="1" customWidth="1"/>
    <col min="9" max="9" width="1.8515625" style="1" customWidth="1"/>
    <col min="10" max="10" width="3.28125" style="1" bestFit="1" customWidth="1"/>
    <col min="11" max="11" width="8.28125" style="1" bestFit="1" customWidth="1"/>
    <col min="12" max="12" width="10.00390625" style="1" bestFit="1" customWidth="1"/>
    <col min="13" max="13" width="11.140625" style="1" bestFit="1" customWidth="1"/>
    <col min="14" max="16" width="9.8515625" style="1" bestFit="1" customWidth="1"/>
    <col min="17" max="17" width="1.28515625" style="1" customWidth="1"/>
    <col min="18" max="18" width="9.140625" style="1" customWidth="1"/>
    <col min="19" max="19" width="14.00390625" style="1" bestFit="1" customWidth="1"/>
    <col min="20" max="16384" width="9.140625" style="1" customWidth="1"/>
  </cols>
  <sheetData>
    <row r="1" spans="1:17" ht="12.7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2.7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3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6" ht="12.75" customHeight="1">
      <c r="A5" s="16"/>
      <c r="B5" s="17"/>
      <c r="C5" s="18" t="s">
        <v>3</v>
      </c>
      <c r="D5" s="19">
        <v>10000000</v>
      </c>
      <c r="E5" s="19">
        <v>1000000000000</v>
      </c>
      <c r="F5" s="19">
        <v>1E+17</v>
      </c>
      <c r="G5" s="20">
        <v>10000000</v>
      </c>
      <c r="J5" s="16"/>
      <c r="K5" s="17"/>
      <c r="L5" s="18" t="s">
        <v>3</v>
      </c>
      <c r="M5" s="19">
        <v>10000000</v>
      </c>
      <c r="N5" s="19">
        <v>1000000000000</v>
      </c>
      <c r="O5" s="19">
        <v>1E+17</v>
      </c>
      <c r="P5" s="20">
        <v>10000000</v>
      </c>
    </row>
    <row r="6" spans="1:17" ht="12.75">
      <c r="A6" s="13" t="s">
        <v>0</v>
      </c>
      <c r="B6" s="8" t="s">
        <v>1</v>
      </c>
      <c r="C6" s="9" t="s">
        <v>7</v>
      </c>
      <c r="D6" s="8" t="s">
        <v>2</v>
      </c>
      <c r="E6" s="8" t="s">
        <v>4</v>
      </c>
      <c r="F6" s="8" t="s">
        <v>5</v>
      </c>
      <c r="G6" s="11" t="s">
        <v>18</v>
      </c>
      <c r="H6" s="10"/>
      <c r="J6" s="13" t="s">
        <v>0</v>
      </c>
      <c r="K6" s="8" t="s">
        <v>1</v>
      </c>
      <c r="L6" s="9" t="s">
        <v>10</v>
      </c>
      <c r="M6" s="8" t="s">
        <v>2</v>
      </c>
      <c r="N6" s="8" t="s">
        <v>4</v>
      </c>
      <c r="O6" s="8" t="s">
        <v>5</v>
      </c>
      <c r="P6" s="11" t="s">
        <v>18</v>
      </c>
      <c r="Q6" s="10"/>
    </row>
    <row r="7" spans="1:19" ht="12.75" customHeight="1">
      <c r="A7" s="12">
        <v>1</v>
      </c>
      <c r="B7" s="4">
        <v>1000</v>
      </c>
      <c r="C7" s="29">
        <v>0.000296</v>
      </c>
      <c r="D7" s="42">
        <f>C7/B7*D$5</f>
        <v>2.96</v>
      </c>
      <c r="E7" s="41">
        <f>C7/B7^2*E$5</f>
        <v>295.99999999999994</v>
      </c>
      <c r="F7" s="5">
        <f>C7/B7^3*F$5</f>
        <v>29600</v>
      </c>
      <c r="G7" s="44">
        <f>C7/B7^1.14*G$5</f>
        <v>1.1253606131088618</v>
      </c>
      <c r="H7" s="10"/>
      <c r="J7" s="12">
        <v>1</v>
      </c>
      <c r="K7" s="4">
        <v>1000</v>
      </c>
      <c r="L7" s="29">
        <v>0.000317</v>
      </c>
      <c r="M7" s="42">
        <f>L7/K7*M5</f>
        <v>3.17</v>
      </c>
      <c r="N7" s="41">
        <f>L7/K7^2*N5</f>
        <v>317</v>
      </c>
      <c r="O7" s="5">
        <f>L7/K7^3*O5</f>
        <v>31700</v>
      </c>
      <c r="P7" s="44">
        <f>L7/K7^1.14*P$5</f>
        <v>1.20520038633618</v>
      </c>
      <c r="Q7" s="10"/>
      <c r="R7" s="45"/>
      <c r="S7" s="45"/>
    </row>
    <row r="8" spans="1:19" ht="12.75" customHeight="1">
      <c r="A8" s="14">
        <v>2</v>
      </c>
      <c r="B8" s="3">
        <f>2*B7</f>
        <v>2000</v>
      </c>
      <c r="C8" s="29">
        <v>0.000703</v>
      </c>
      <c r="D8" s="42">
        <f aca="true" t="shared" si="0" ref="D8:D14">C8/B8*D$5</f>
        <v>3.515</v>
      </c>
      <c r="E8" s="41">
        <f aca="true" t="shared" si="1" ref="E8:E14">C8/B8^2*E$5</f>
        <v>175.75</v>
      </c>
      <c r="F8" s="5">
        <f aca="true" t="shared" si="2" ref="F8:F14">C8/B8^3*F$5</f>
        <v>8787.5</v>
      </c>
      <c r="G8" s="44">
        <f>C8/B8^1.14*G$5</f>
        <v>1.2127774967299605</v>
      </c>
      <c r="H8" s="10"/>
      <c r="J8" s="14">
        <v>2</v>
      </c>
      <c r="K8" s="3">
        <f>2*K7</f>
        <v>2000</v>
      </c>
      <c r="L8" s="29">
        <v>0.000747</v>
      </c>
      <c r="M8" s="43">
        <f>L8/K8*M5</f>
        <v>3.735</v>
      </c>
      <c r="N8" s="7">
        <f>L8/K8^2*N5</f>
        <v>186.75</v>
      </c>
      <c r="O8" s="2">
        <f>L8/K8^3*O5</f>
        <v>9337.5</v>
      </c>
      <c r="P8" s="44">
        <f aca="true" t="shared" si="3" ref="P8:P14">L8/K8^1.14*P$5</f>
        <v>1.2886839118880238</v>
      </c>
      <c r="Q8" s="10"/>
      <c r="R8" s="45"/>
      <c r="S8" s="45"/>
    </row>
    <row r="9" spans="1:19" ht="12.75" customHeight="1">
      <c r="A9" s="12">
        <v>3</v>
      </c>
      <c r="B9" s="3">
        <f aca="true" t="shared" si="4" ref="B9:B14">2*B8</f>
        <v>4000</v>
      </c>
      <c r="C9" s="29">
        <v>0.0016</v>
      </c>
      <c r="D9" s="42">
        <f t="shared" si="0"/>
        <v>4</v>
      </c>
      <c r="E9" s="41">
        <f t="shared" si="1"/>
        <v>100</v>
      </c>
      <c r="F9" s="5">
        <f t="shared" si="2"/>
        <v>2500</v>
      </c>
      <c r="G9" s="44">
        <f aca="true" t="shared" si="5" ref="G9:G14">C9/B9^1.14*G$5</f>
        <v>1.2524822866799823</v>
      </c>
      <c r="H9" s="10"/>
      <c r="J9" s="12">
        <v>3</v>
      </c>
      <c r="K9" s="3">
        <f aca="true" t="shared" si="6" ref="K9:K14">2*K8</f>
        <v>4000</v>
      </c>
      <c r="L9" s="29">
        <v>0.001697</v>
      </c>
      <c r="M9" s="43">
        <f>L9/K9*M5</f>
        <v>4.2425</v>
      </c>
      <c r="N9" s="7">
        <f>L9/K9^2*N5</f>
        <v>106.0625</v>
      </c>
      <c r="O9" s="2">
        <f>L9/K9^3*O5</f>
        <v>2651.5625</v>
      </c>
      <c r="P9" s="44">
        <f t="shared" si="3"/>
        <v>1.3284140253099561</v>
      </c>
      <c r="Q9" s="10"/>
      <c r="R9" s="45"/>
      <c r="S9" s="45"/>
    </row>
    <row r="10" spans="1:19" ht="12.75" customHeight="1">
      <c r="A10" s="14">
        <v>4</v>
      </c>
      <c r="B10" s="3">
        <f t="shared" si="4"/>
        <v>8000</v>
      </c>
      <c r="C10" s="29">
        <v>0.003368</v>
      </c>
      <c r="D10" s="42">
        <f t="shared" si="0"/>
        <v>4.21</v>
      </c>
      <c r="E10" s="41">
        <f t="shared" si="1"/>
        <v>52.625</v>
      </c>
      <c r="F10" s="5">
        <f t="shared" si="2"/>
        <v>657.8125</v>
      </c>
      <c r="G10" s="44">
        <f t="shared" si="5"/>
        <v>1.1963258793675455</v>
      </c>
      <c r="H10" s="10"/>
      <c r="J10" s="14">
        <v>4</v>
      </c>
      <c r="K10" s="3">
        <f t="shared" si="6"/>
        <v>8000</v>
      </c>
      <c r="L10" s="29">
        <v>0.003527</v>
      </c>
      <c r="M10" s="43">
        <f>L10/K10*M5</f>
        <v>4.40875</v>
      </c>
      <c r="N10" s="7">
        <f>L10/K10^2*N5</f>
        <v>55.10937500000001</v>
      </c>
      <c r="O10" s="2">
        <f>L10/K10^3*O5</f>
        <v>688.8671875</v>
      </c>
      <c r="P10" s="44">
        <f t="shared" si="3"/>
        <v>1.2528032590645288</v>
      </c>
      <c r="Q10" s="10"/>
      <c r="R10" s="45"/>
      <c r="S10" s="45"/>
    </row>
    <row r="11" spans="1:19" ht="12.75" customHeight="1">
      <c r="A11" s="15">
        <v>5</v>
      </c>
      <c r="B11" s="3">
        <f t="shared" si="4"/>
        <v>16000</v>
      </c>
      <c r="C11" s="29">
        <v>0.007572</v>
      </c>
      <c r="D11" s="42">
        <f t="shared" si="0"/>
        <v>4.7325</v>
      </c>
      <c r="E11" s="41">
        <f t="shared" si="1"/>
        <v>29.578125</v>
      </c>
      <c r="F11" s="5">
        <f t="shared" si="2"/>
        <v>184.86328125</v>
      </c>
      <c r="G11" s="44">
        <f t="shared" si="5"/>
        <v>1.2204326706305966</v>
      </c>
      <c r="H11" s="10"/>
      <c r="J11" s="15">
        <v>5</v>
      </c>
      <c r="K11" s="3">
        <f t="shared" si="6"/>
        <v>16000</v>
      </c>
      <c r="L11" s="29">
        <v>0.009127</v>
      </c>
      <c r="M11" s="43">
        <f>L11/K11*M5</f>
        <v>5.704375</v>
      </c>
      <c r="N11" s="7">
        <f>L11/K11^2*N5</f>
        <v>35.65234375</v>
      </c>
      <c r="O11" s="2">
        <f>L11/K11^3*O5</f>
        <v>222.8271484375</v>
      </c>
      <c r="P11" s="44">
        <f t="shared" si="3"/>
        <v>1.4710629932442494</v>
      </c>
      <c r="Q11" s="10"/>
      <c r="R11" s="45"/>
      <c r="S11" s="45"/>
    </row>
    <row r="12" spans="1:19" ht="12.75" customHeight="1">
      <c r="A12" s="12">
        <v>6</v>
      </c>
      <c r="B12" s="3">
        <f t="shared" si="4"/>
        <v>32000</v>
      </c>
      <c r="C12" s="29">
        <v>0.016916</v>
      </c>
      <c r="D12" s="42">
        <f t="shared" si="0"/>
        <v>5.286250000000001</v>
      </c>
      <c r="E12" s="41">
        <f t="shared" si="1"/>
        <v>16.51953125</v>
      </c>
      <c r="F12" s="5">
        <f t="shared" si="2"/>
        <v>51.62353515625</v>
      </c>
      <c r="G12" s="44">
        <f t="shared" si="5"/>
        <v>1.237162368073905</v>
      </c>
      <c r="H12" s="10"/>
      <c r="J12" s="12">
        <v>6</v>
      </c>
      <c r="K12" s="3">
        <f t="shared" si="6"/>
        <v>32000</v>
      </c>
      <c r="L12" s="29">
        <v>0.017641</v>
      </c>
      <c r="M12" s="43">
        <f>L12/K12*M5</f>
        <v>5.5128125</v>
      </c>
      <c r="N12" s="7">
        <f>L12/K12^2*N5</f>
        <v>17.2275390625</v>
      </c>
      <c r="O12" s="2">
        <f>L12/K12^3*O5</f>
        <v>53.8360595703125</v>
      </c>
      <c r="P12" s="44">
        <f t="shared" si="3"/>
        <v>1.2901857020094443</v>
      </c>
      <c r="Q12" s="10"/>
      <c r="R12" s="45"/>
      <c r="S12" s="45"/>
    </row>
    <row r="13" spans="1:19" ht="12.75" customHeight="1">
      <c r="A13" s="12">
        <v>7</v>
      </c>
      <c r="B13" s="3">
        <f t="shared" si="4"/>
        <v>64000</v>
      </c>
      <c r="C13" s="29">
        <v>0.034763</v>
      </c>
      <c r="D13" s="42">
        <f t="shared" si="0"/>
        <v>5.43171875</v>
      </c>
      <c r="E13" s="41">
        <f t="shared" si="1"/>
        <v>8.487060546875002</v>
      </c>
      <c r="F13" s="5">
        <f t="shared" si="2"/>
        <v>13.26103210449219</v>
      </c>
      <c r="G13" s="44">
        <f t="shared" si="5"/>
        <v>1.153644707630633</v>
      </c>
      <c r="H13" s="10"/>
      <c r="J13" s="12">
        <v>7</v>
      </c>
      <c r="K13" s="3">
        <f t="shared" si="6"/>
        <v>64000</v>
      </c>
      <c r="L13" s="29">
        <v>0.036213</v>
      </c>
      <c r="M13" s="43">
        <f>L13/K13*M5</f>
        <v>5.65828125</v>
      </c>
      <c r="N13" s="7">
        <f>L13/K13^2*N5</f>
        <v>8.841064453125</v>
      </c>
      <c r="O13" s="2">
        <f>L13/K13^3*O5</f>
        <v>13.814163208007814</v>
      </c>
      <c r="P13" s="44">
        <f t="shared" si="3"/>
        <v>1.2017643988559135</v>
      </c>
      <c r="Q13" s="10"/>
      <c r="R13" s="45"/>
      <c r="S13" s="45"/>
    </row>
    <row r="14" spans="1:19" ht="12.75" customHeight="1">
      <c r="A14" s="12">
        <v>8</v>
      </c>
      <c r="B14" s="6">
        <f t="shared" si="4"/>
        <v>128000</v>
      </c>
      <c r="C14" s="29">
        <v>0.076624</v>
      </c>
      <c r="D14" s="42">
        <f t="shared" si="0"/>
        <v>5.98625</v>
      </c>
      <c r="E14" s="41">
        <f t="shared" si="1"/>
        <v>4.6767578125</v>
      </c>
      <c r="F14" s="5">
        <f t="shared" si="2"/>
        <v>3.653717041015625</v>
      </c>
      <c r="G14" s="44">
        <f t="shared" si="5"/>
        <v>1.1538396381273552</v>
      </c>
      <c r="H14" s="10"/>
      <c r="J14" s="12">
        <v>8</v>
      </c>
      <c r="K14" s="6">
        <f t="shared" si="6"/>
        <v>128000</v>
      </c>
      <c r="L14" s="29">
        <v>0.080277</v>
      </c>
      <c r="M14" s="43">
        <f>L14/K14*M5</f>
        <v>6.271640625000001</v>
      </c>
      <c r="N14" s="7">
        <f>L14/K14^2*N5</f>
        <v>4.89971923828125</v>
      </c>
      <c r="O14" s="2">
        <f>L14/K14^3*O5</f>
        <v>3.827905654907227</v>
      </c>
      <c r="P14" s="44">
        <f t="shared" si="3"/>
        <v>1.2088482019987172</v>
      </c>
      <c r="Q14" s="10"/>
      <c r="R14" s="45"/>
      <c r="S14" s="45"/>
    </row>
    <row r="15" spans="1:17" ht="12.75" customHeight="1" thickBot="1">
      <c r="A15" s="47" t="s">
        <v>6</v>
      </c>
      <c r="B15" s="48"/>
      <c r="C15" s="49"/>
      <c r="D15" s="32">
        <f>AVERAGE(D7:D14)</f>
        <v>4.51521484375</v>
      </c>
      <c r="E15" s="32">
        <f>AVERAGE(E7:E14)</f>
        <v>85.45455932617188</v>
      </c>
      <c r="F15" s="33">
        <f>AVERAGE(F7:F14)</f>
        <v>5224.83925819397</v>
      </c>
      <c r="G15" s="34">
        <f>AVERAGE(G7:G14)</f>
        <v>1.1940032075436051</v>
      </c>
      <c r="H15" s="10"/>
      <c r="J15" s="47" t="s">
        <v>6</v>
      </c>
      <c r="K15" s="48"/>
      <c r="L15" s="49"/>
      <c r="M15" s="32">
        <f>AVERAGE(M7:M14)</f>
        <v>4.837919921875</v>
      </c>
      <c r="N15" s="32">
        <f>AVERAGE(N7:N14)</f>
        <v>91.44281768798828</v>
      </c>
      <c r="O15" s="33">
        <f>AVERAGE(O7:O14)</f>
        <v>5584.029370546341</v>
      </c>
      <c r="P15" s="34">
        <f>AVERAGE(P7:P14)</f>
        <v>1.2808703598383768</v>
      </c>
      <c r="Q15" s="10"/>
    </row>
    <row r="16" spans="2:17" ht="6" customHeight="1">
      <c r="B16" s="10"/>
      <c r="C16" s="10"/>
      <c r="D16" s="10"/>
      <c r="E16" s="10"/>
      <c r="F16" s="10"/>
      <c r="G16" s="10"/>
      <c r="H16" s="10"/>
      <c r="K16" s="10"/>
      <c r="L16" s="10"/>
      <c r="M16" s="10"/>
      <c r="N16" s="10"/>
      <c r="O16" s="10"/>
      <c r="P16" s="10"/>
      <c r="Q16" s="10"/>
    </row>
    <row r="17" ht="6.75" customHeight="1" thickBot="1"/>
    <row r="18" spans="1:16" ht="12.75" customHeight="1">
      <c r="A18" s="16"/>
      <c r="B18" s="17"/>
      <c r="C18" s="18" t="s">
        <v>3</v>
      </c>
      <c r="D18" s="19">
        <v>10000000</v>
      </c>
      <c r="E18" s="19">
        <v>1000000000000</v>
      </c>
      <c r="F18" s="19">
        <v>1E+17</v>
      </c>
      <c r="G18" s="20">
        <v>10000000</v>
      </c>
      <c r="J18" s="16"/>
      <c r="K18" s="17"/>
      <c r="L18" s="18" t="s">
        <v>3</v>
      </c>
      <c r="M18" s="19">
        <v>10000000</v>
      </c>
      <c r="N18" s="19">
        <v>1000000000000</v>
      </c>
      <c r="O18" s="19">
        <v>1E+17</v>
      </c>
      <c r="P18" s="20">
        <v>10000000</v>
      </c>
    </row>
    <row r="19" spans="1:17" ht="12.75" customHeight="1">
      <c r="A19" s="13" t="s">
        <v>0</v>
      </c>
      <c r="B19" s="8" t="s">
        <v>1</v>
      </c>
      <c r="C19" s="9" t="s">
        <v>8</v>
      </c>
      <c r="D19" s="8" t="s">
        <v>2</v>
      </c>
      <c r="E19" s="8" t="s">
        <v>4</v>
      </c>
      <c r="F19" s="8" t="s">
        <v>5</v>
      </c>
      <c r="G19" s="11" t="s">
        <v>18</v>
      </c>
      <c r="H19" s="10"/>
      <c r="J19" s="13" t="s">
        <v>0</v>
      </c>
      <c r="K19" s="8" t="s">
        <v>1</v>
      </c>
      <c r="L19" s="9" t="s">
        <v>11</v>
      </c>
      <c r="M19" s="8" t="s">
        <v>2</v>
      </c>
      <c r="N19" s="8" t="s">
        <v>4</v>
      </c>
      <c r="O19" s="8" t="s">
        <v>5</v>
      </c>
      <c r="P19" s="11" t="s">
        <v>18</v>
      </c>
      <c r="Q19" s="10"/>
    </row>
    <row r="20" spans="1:19" ht="12.75" customHeight="1">
      <c r="A20" s="12">
        <v>1</v>
      </c>
      <c r="B20" s="4">
        <v>1000</v>
      </c>
      <c r="C20" s="29">
        <v>0.000509</v>
      </c>
      <c r="D20" s="5">
        <f>C20/B20*D18</f>
        <v>5.09</v>
      </c>
      <c r="E20" s="41">
        <f>C20/B20^2*E18</f>
        <v>509</v>
      </c>
      <c r="F20" s="5">
        <f>C20/B20^3*F18</f>
        <v>50900.00000000001</v>
      </c>
      <c r="G20" s="44">
        <f>C20/B20^1.14*G$18</f>
        <v>1.935164027271658</v>
      </c>
      <c r="H20" s="10"/>
      <c r="J20" s="12">
        <v>1</v>
      </c>
      <c r="K20" s="4">
        <v>1000</v>
      </c>
      <c r="L20" s="29">
        <v>0.00032</v>
      </c>
      <c r="M20" s="42">
        <f>L20/K20*M$18</f>
        <v>3.2</v>
      </c>
      <c r="N20" s="41">
        <f>L20/K20^2*N$18</f>
        <v>320.00000000000006</v>
      </c>
      <c r="O20" s="5">
        <f>L20/K20^3*O$18</f>
        <v>32000.000000000004</v>
      </c>
      <c r="P20" s="44">
        <f>L20/K20^1.14*P$18</f>
        <v>1.2166060682257969</v>
      </c>
      <c r="Q20" s="10"/>
      <c r="S20" s="45"/>
    </row>
    <row r="21" spans="1:19" ht="12.75" customHeight="1">
      <c r="A21" s="14">
        <v>2</v>
      </c>
      <c r="B21" s="3">
        <f>2*B20</f>
        <v>2000</v>
      </c>
      <c r="C21" s="29">
        <v>0.001106</v>
      </c>
      <c r="D21" s="2">
        <f>C21/B21*D18</f>
        <v>5.53</v>
      </c>
      <c r="E21" s="7">
        <f>C21/B21^2*E18</f>
        <v>276.5</v>
      </c>
      <c r="F21" s="2">
        <f>C21/B21^3*F18</f>
        <v>13825</v>
      </c>
      <c r="G21" s="44">
        <f aca="true" t="shared" si="7" ref="G21:G27">C21/B21^1.14*G$18</f>
        <v>1.9080112537458558</v>
      </c>
      <c r="H21" s="10"/>
      <c r="J21" s="14">
        <v>2</v>
      </c>
      <c r="K21" s="3">
        <f>2*K20</f>
        <v>2000</v>
      </c>
      <c r="L21" s="29">
        <v>0.000781</v>
      </c>
      <c r="M21" s="42">
        <f aca="true" t="shared" si="8" ref="M21:M27">L21/K21*M$18</f>
        <v>3.9050000000000002</v>
      </c>
      <c r="N21" s="41">
        <f aca="true" t="shared" si="9" ref="N21:N27">L21/K21^2*N$18</f>
        <v>195.25</v>
      </c>
      <c r="O21" s="5">
        <f aca="true" t="shared" si="10" ref="O21:O27">L21/K21^3*O$18</f>
        <v>9762.5</v>
      </c>
      <c r="P21" s="44">
        <f aca="true" t="shared" si="11" ref="P21:P27">L21/K21^1.14*P$18</f>
        <v>1.3473388690556178</v>
      </c>
      <c r="Q21" s="10"/>
      <c r="S21" s="45"/>
    </row>
    <row r="22" spans="1:19" ht="12.75" customHeight="1">
      <c r="A22" s="12">
        <v>3</v>
      </c>
      <c r="B22" s="3">
        <f aca="true" t="shared" si="12" ref="B22:B27">2*B21</f>
        <v>4000</v>
      </c>
      <c r="C22" s="29">
        <v>0.002938</v>
      </c>
      <c r="D22" s="2">
        <f>C22/B22*D18</f>
        <v>7.345</v>
      </c>
      <c r="E22" s="7">
        <f>C22/B22^2*E18</f>
        <v>183.625</v>
      </c>
      <c r="F22" s="2">
        <f>C22/B22^3*F18</f>
        <v>4590.625</v>
      </c>
      <c r="G22" s="44">
        <f t="shared" si="7"/>
        <v>2.2998705989161174</v>
      </c>
      <c r="H22" s="10"/>
      <c r="J22" s="12">
        <v>3</v>
      </c>
      <c r="K22" s="3">
        <f aca="true" t="shared" si="13" ref="K22:K27">2*K21</f>
        <v>4000</v>
      </c>
      <c r="L22" s="29">
        <v>0.001707</v>
      </c>
      <c r="M22" s="42">
        <f t="shared" si="8"/>
        <v>4.2675</v>
      </c>
      <c r="N22" s="41">
        <f t="shared" si="9"/>
        <v>106.6875</v>
      </c>
      <c r="O22" s="5">
        <f t="shared" si="10"/>
        <v>2667.1875</v>
      </c>
      <c r="P22" s="44">
        <f t="shared" si="11"/>
        <v>1.336242039601706</v>
      </c>
      <c r="Q22" s="10"/>
      <c r="S22" s="45"/>
    </row>
    <row r="23" spans="1:19" ht="12.75" customHeight="1">
      <c r="A23" s="14">
        <v>4</v>
      </c>
      <c r="B23" s="3">
        <f t="shared" si="12"/>
        <v>8000</v>
      </c>
      <c r="C23" s="29">
        <v>0.006315</v>
      </c>
      <c r="D23" s="2">
        <f>C23/B23*D18</f>
        <v>7.893750000000001</v>
      </c>
      <c r="E23" s="7">
        <f>C23/B23^2*E18</f>
        <v>98.67187500000001</v>
      </c>
      <c r="F23" s="2">
        <f>C23/B23^3*F18</f>
        <v>1233.3984375</v>
      </c>
      <c r="G23" s="44">
        <f t="shared" si="7"/>
        <v>2.243111023814148</v>
      </c>
      <c r="H23" s="10"/>
      <c r="J23" s="14">
        <v>4</v>
      </c>
      <c r="K23" s="3">
        <f t="shared" si="13"/>
        <v>8000</v>
      </c>
      <c r="L23" s="29">
        <v>0.00349</v>
      </c>
      <c r="M23" s="42">
        <f t="shared" si="8"/>
        <v>4.3625</v>
      </c>
      <c r="N23" s="41">
        <f t="shared" si="9"/>
        <v>54.53125</v>
      </c>
      <c r="O23" s="5">
        <f t="shared" si="10"/>
        <v>681.640625</v>
      </c>
      <c r="P23" s="44">
        <f t="shared" si="11"/>
        <v>1.2396607241664885</v>
      </c>
      <c r="Q23" s="10"/>
      <c r="S23" s="45"/>
    </row>
    <row r="24" spans="1:19" ht="12.75" customHeight="1">
      <c r="A24" s="15">
        <v>5</v>
      </c>
      <c r="B24" s="3">
        <f t="shared" si="12"/>
        <v>16000</v>
      </c>
      <c r="C24" s="29">
        <v>0.012641</v>
      </c>
      <c r="D24" s="2">
        <f>C24/B24*D18</f>
        <v>7.900625</v>
      </c>
      <c r="E24" s="7">
        <f>C24/B24^2*E18</f>
        <v>49.37890624999999</v>
      </c>
      <c r="F24" s="2">
        <f>C24/B24^3*F18</f>
        <v>308.6181640625</v>
      </c>
      <c r="G24" s="44">
        <f t="shared" si="7"/>
        <v>2.0374391692342013</v>
      </c>
      <c r="H24" s="10"/>
      <c r="J24" s="15">
        <v>5</v>
      </c>
      <c r="K24" s="3">
        <f t="shared" si="13"/>
        <v>16000</v>
      </c>
      <c r="L24" s="29">
        <v>0.009796</v>
      </c>
      <c r="M24" s="42">
        <f t="shared" si="8"/>
        <v>6.1225</v>
      </c>
      <c r="N24" s="41">
        <f t="shared" si="9"/>
        <v>38.26562499999999</v>
      </c>
      <c r="O24" s="5">
        <f t="shared" si="10"/>
        <v>239.16015624999997</v>
      </c>
      <c r="P24" s="44">
        <f t="shared" si="11"/>
        <v>1.57889044393784</v>
      </c>
      <c r="Q24" s="10"/>
      <c r="S24" s="45"/>
    </row>
    <row r="25" spans="1:19" ht="12.75" customHeight="1">
      <c r="A25" s="12">
        <v>6</v>
      </c>
      <c r="B25" s="3">
        <f t="shared" si="12"/>
        <v>32000</v>
      </c>
      <c r="C25" s="29">
        <v>0.02626</v>
      </c>
      <c r="D25" s="2">
        <f>C25/B25*D18</f>
        <v>8.206249999999999</v>
      </c>
      <c r="E25" s="7">
        <f>C25/B25^2*E18</f>
        <v>25.64453125</v>
      </c>
      <c r="F25" s="2">
        <f>C25/B25^3*F18</f>
        <v>80.13916015625</v>
      </c>
      <c r="G25" s="44">
        <f t="shared" si="7"/>
        <v>1.920541722961737</v>
      </c>
      <c r="H25" s="10"/>
      <c r="J25" s="12">
        <v>6</v>
      </c>
      <c r="K25" s="3">
        <f t="shared" si="13"/>
        <v>32000</v>
      </c>
      <c r="L25" s="29">
        <v>0.017699</v>
      </c>
      <c r="M25" s="42">
        <f t="shared" si="8"/>
        <v>5.5309375</v>
      </c>
      <c r="N25" s="41">
        <f t="shared" si="9"/>
        <v>17.2841796875</v>
      </c>
      <c r="O25" s="5">
        <f t="shared" si="10"/>
        <v>54.01306152343749</v>
      </c>
      <c r="P25" s="44">
        <f t="shared" si="11"/>
        <v>1.2944275687242874</v>
      </c>
      <c r="Q25" s="10"/>
      <c r="S25" s="45"/>
    </row>
    <row r="26" spans="1:19" ht="12.75" customHeight="1">
      <c r="A26" s="12">
        <v>7</v>
      </c>
      <c r="B26" s="3">
        <f t="shared" si="12"/>
        <v>64000</v>
      </c>
      <c r="C26" s="29">
        <v>0.056447</v>
      </c>
      <c r="D26" s="2">
        <f>C26/B26*D18</f>
        <v>8.819843749999999</v>
      </c>
      <c r="E26" s="7">
        <f>C26/B26^2*E18</f>
        <v>13.781005859374998</v>
      </c>
      <c r="F26" s="2">
        <f>C26/B26^3*F18</f>
        <v>21.532821655273438</v>
      </c>
      <c r="G26" s="44">
        <f t="shared" si="7"/>
        <v>1.8732498004092382</v>
      </c>
      <c r="H26" s="10"/>
      <c r="J26" s="12">
        <v>7</v>
      </c>
      <c r="K26" s="3">
        <f t="shared" si="13"/>
        <v>64000</v>
      </c>
      <c r="L26" s="29">
        <v>0.036643</v>
      </c>
      <c r="M26" s="42">
        <f t="shared" si="8"/>
        <v>5.72546875</v>
      </c>
      <c r="N26" s="41">
        <f t="shared" si="9"/>
        <v>8.946044921875</v>
      </c>
      <c r="O26" s="5">
        <f t="shared" si="10"/>
        <v>13.978195190429688</v>
      </c>
      <c r="P26" s="44">
        <f t="shared" si="11"/>
        <v>1.216034376253755</v>
      </c>
      <c r="Q26" s="10"/>
      <c r="S26" s="45"/>
    </row>
    <row r="27" spans="1:19" ht="12.75" customHeight="1">
      <c r="A27" s="12">
        <v>8</v>
      </c>
      <c r="B27" s="6">
        <f t="shared" si="12"/>
        <v>128000</v>
      </c>
      <c r="C27" s="29">
        <v>0.123158</v>
      </c>
      <c r="D27" s="2">
        <f>C27/B27*D18</f>
        <v>9.62171875</v>
      </c>
      <c r="E27" s="7">
        <f>C27/B27^2*E18</f>
        <v>7.5169677734375</v>
      </c>
      <c r="F27" s="2">
        <f>C27/B27^3*F18</f>
        <v>5.872631072998047</v>
      </c>
      <c r="G27" s="44">
        <f t="shared" si="7"/>
        <v>1.854570136673742</v>
      </c>
      <c r="H27" s="10"/>
      <c r="J27" s="12">
        <v>8</v>
      </c>
      <c r="K27" s="6">
        <f t="shared" si="13"/>
        <v>128000</v>
      </c>
      <c r="L27" s="29">
        <v>0.080089</v>
      </c>
      <c r="M27" s="42">
        <f t="shared" si="8"/>
        <v>6.256953125</v>
      </c>
      <c r="N27" s="41">
        <f t="shared" si="9"/>
        <v>4.88824462890625</v>
      </c>
      <c r="O27" s="5">
        <f t="shared" si="10"/>
        <v>3.818941116333008</v>
      </c>
      <c r="P27" s="44">
        <f t="shared" si="11"/>
        <v>1.2060172110302483</v>
      </c>
      <c r="Q27" s="10"/>
      <c r="S27" s="45"/>
    </row>
    <row r="28" spans="1:17" ht="12.75" customHeight="1" thickBot="1">
      <c r="A28" s="47" t="s">
        <v>6</v>
      </c>
      <c r="B28" s="48"/>
      <c r="C28" s="49"/>
      <c r="D28" s="32">
        <f>AVERAGE(D20:D27)</f>
        <v>7.550898437499999</v>
      </c>
      <c r="E28" s="32">
        <f>AVERAGE(E20:E27)</f>
        <v>145.51478576660156</v>
      </c>
      <c r="F28" s="33">
        <f>AVERAGE(F20:F27)</f>
        <v>8870.648276805878</v>
      </c>
      <c r="G28" s="34">
        <f>AVERAGE(G20:G27)</f>
        <v>2.008994716628337</v>
      </c>
      <c r="H28" s="10"/>
      <c r="J28" s="47" t="s">
        <v>6</v>
      </c>
      <c r="K28" s="48"/>
      <c r="L28" s="49"/>
      <c r="M28" s="32">
        <f>AVERAGE(M20:M27)</f>
        <v>4.921357421875</v>
      </c>
      <c r="N28" s="32">
        <f>AVERAGE(N20:N27)</f>
        <v>93.23160552978516</v>
      </c>
      <c r="O28" s="33">
        <f>AVERAGE(O20:O27)</f>
        <v>5677.787309885025</v>
      </c>
      <c r="P28" s="34">
        <f>AVERAGE(P20:P27)</f>
        <v>1.3044021626244675</v>
      </c>
      <c r="Q28" s="10"/>
    </row>
    <row r="29" spans="2:17" ht="6.75" customHeight="1">
      <c r="B29" s="10"/>
      <c r="C29" s="10"/>
      <c r="D29" s="10"/>
      <c r="E29" s="10"/>
      <c r="F29" s="10"/>
      <c r="G29" s="10"/>
      <c r="H29" s="10"/>
      <c r="K29" s="10"/>
      <c r="L29" s="10"/>
      <c r="M29" s="10"/>
      <c r="N29" s="10"/>
      <c r="O29" s="10"/>
      <c r="P29" s="10"/>
      <c r="Q29" s="10"/>
    </row>
    <row r="30" ht="6.75" customHeight="1" thickBot="1"/>
    <row r="31" spans="1:16" ht="12.75" customHeight="1">
      <c r="A31" s="16"/>
      <c r="B31" s="17"/>
      <c r="C31" s="18" t="s">
        <v>3</v>
      </c>
      <c r="D31" s="19">
        <v>10000000</v>
      </c>
      <c r="E31" s="19">
        <v>100000000000</v>
      </c>
      <c r="F31" s="19">
        <v>10000000000000000</v>
      </c>
      <c r="G31" s="20">
        <v>10000000</v>
      </c>
      <c r="L31" s="50" t="s">
        <v>12</v>
      </c>
      <c r="M31" s="51"/>
      <c r="N31" s="51"/>
      <c r="O31" s="52"/>
      <c r="P31" s="28"/>
    </row>
    <row r="32" spans="1:18" ht="12.75" customHeight="1">
      <c r="A32" s="13" t="s">
        <v>0</v>
      </c>
      <c r="B32" s="8" t="s">
        <v>1</v>
      </c>
      <c r="C32" s="9" t="s">
        <v>9</v>
      </c>
      <c r="D32" s="8" t="s">
        <v>2</v>
      </c>
      <c r="E32" s="8" t="s">
        <v>4</v>
      </c>
      <c r="F32" s="8" t="s">
        <v>5</v>
      </c>
      <c r="G32" s="11" t="s">
        <v>18</v>
      </c>
      <c r="H32" s="10"/>
      <c r="L32" s="23" t="s">
        <v>1</v>
      </c>
      <c r="M32" s="22" t="s">
        <v>13</v>
      </c>
      <c r="N32" s="22" t="s">
        <v>14</v>
      </c>
      <c r="O32" s="21" t="s">
        <v>15</v>
      </c>
      <c r="P32" s="40"/>
      <c r="R32" s="40"/>
    </row>
    <row r="33" spans="1:18" ht="12.75" customHeight="1">
      <c r="A33" s="12">
        <v>1</v>
      </c>
      <c r="B33" s="4">
        <v>1000</v>
      </c>
      <c r="C33" s="29">
        <v>0.000733</v>
      </c>
      <c r="D33" s="5">
        <f>C33/B33*D$31</f>
        <v>7.33</v>
      </c>
      <c r="E33" s="41">
        <f>C33/B33^2*E$31</f>
        <v>73.30000000000001</v>
      </c>
      <c r="F33" s="5">
        <f>C33/B33^3*F$31</f>
        <v>7330</v>
      </c>
      <c r="G33" s="44">
        <f>C33/B33^1.14*G$31</f>
        <v>2.786788275029716</v>
      </c>
      <c r="H33" s="10"/>
      <c r="L33" s="24">
        <v>1000</v>
      </c>
      <c r="M33" s="36">
        <f aca="true" t="shared" si="14" ref="M33:M40">C7/C20</f>
        <v>0.581532416502947</v>
      </c>
      <c r="N33" s="37">
        <f aca="true" t="shared" si="15" ref="N33:N40">L7/L20</f>
        <v>0.990625</v>
      </c>
      <c r="O33" s="30">
        <f aca="true" t="shared" si="16" ref="O33:O40">C33/C20</f>
        <v>1.4400785854616895</v>
      </c>
      <c r="P33" s="40"/>
      <c r="R33" s="40"/>
    </row>
    <row r="34" spans="1:18" ht="12.75" customHeight="1">
      <c r="A34" s="14">
        <v>2</v>
      </c>
      <c r="B34" s="3">
        <f>2*B33</f>
        <v>2000</v>
      </c>
      <c r="C34" s="29">
        <v>0.001714</v>
      </c>
      <c r="D34" s="5">
        <f aca="true" t="shared" si="17" ref="D34:D40">C34/B34*D$31</f>
        <v>8.57</v>
      </c>
      <c r="E34" s="41">
        <f aca="true" t="shared" si="18" ref="E34:E40">C34/B34^2*E$31</f>
        <v>42.85</v>
      </c>
      <c r="F34" s="5">
        <f aca="true" t="shared" si="19" ref="F34:F40">C34/B34^3*F$31</f>
        <v>2142.5</v>
      </c>
      <c r="G34" s="44">
        <f aca="true" t="shared" si="20" ref="G34:G40">C34/B34^1.14*G$31</f>
        <v>2.9568998995663622</v>
      </c>
      <c r="H34" s="10"/>
      <c r="L34" s="25">
        <f>2*L33</f>
        <v>2000</v>
      </c>
      <c r="M34" s="36">
        <f t="shared" si="14"/>
        <v>0.635623869801085</v>
      </c>
      <c r="N34" s="37">
        <f t="shared" si="15"/>
        <v>0.9564660691421255</v>
      </c>
      <c r="O34" s="30">
        <f t="shared" si="16"/>
        <v>1.549728752260398</v>
      </c>
      <c r="P34" s="46"/>
      <c r="R34" s="40"/>
    </row>
    <row r="35" spans="1:18" ht="12.75" customHeight="1">
      <c r="A35" s="12">
        <v>3</v>
      </c>
      <c r="B35" s="3">
        <f aca="true" t="shared" si="21" ref="B35:B40">2*B34</f>
        <v>4000</v>
      </c>
      <c r="C35" s="29">
        <v>0.005099</v>
      </c>
      <c r="D35" s="5">
        <f t="shared" si="17"/>
        <v>12.747500000000002</v>
      </c>
      <c r="E35" s="41">
        <f t="shared" si="18"/>
        <v>31.86875</v>
      </c>
      <c r="F35" s="5">
        <f t="shared" si="19"/>
        <v>796.71875</v>
      </c>
      <c r="G35" s="44">
        <f t="shared" si="20"/>
        <v>3.991504487363269</v>
      </c>
      <c r="H35" s="10"/>
      <c r="L35" s="25">
        <f aca="true" t="shared" si="22" ref="L35:L40">2*L34</f>
        <v>4000</v>
      </c>
      <c r="M35" s="36">
        <f t="shared" si="14"/>
        <v>0.5445881552076243</v>
      </c>
      <c r="N35" s="37">
        <f t="shared" si="15"/>
        <v>0.9941417691857058</v>
      </c>
      <c r="O35" s="30">
        <f t="shared" si="16"/>
        <v>1.7355343771272975</v>
      </c>
      <c r="P35" s="46"/>
      <c r="R35" s="40"/>
    </row>
    <row r="36" spans="1:18" ht="12.75" customHeight="1">
      <c r="A36" s="14">
        <v>4</v>
      </c>
      <c r="B36" s="3">
        <f t="shared" si="21"/>
        <v>8000</v>
      </c>
      <c r="C36" s="29">
        <v>0.008908</v>
      </c>
      <c r="D36" s="5">
        <f t="shared" si="17"/>
        <v>11.135</v>
      </c>
      <c r="E36" s="41">
        <f t="shared" si="18"/>
        <v>13.91875</v>
      </c>
      <c r="F36" s="5">
        <f t="shared" si="19"/>
        <v>173.98437499999997</v>
      </c>
      <c r="G36" s="44">
        <f t="shared" si="20"/>
        <v>3.164154077614636</v>
      </c>
      <c r="H36" s="10"/>
      <c r="L36" s="25">
        <f t="shared" si="22"/>
        <v>8000</v>
      </c>
      <c r="M36" s="36">
        <f t="shared" si="14"/>
        <v>0.5333333333333333</v>
      </c>
      <c r="N36" s="37">
        <f t="shared" si="15"/>
        <v>1.0106017191977077</v>
      </c>
      <c r="O36" s="30">
        <f t="shared" si="16"/>
        <v>1.4106096595407758</v>
      </c>
      <c r="P36" s="46"/>
      <c r="R36" s="40"/>
    </row>
    <row r="37" spans="1:18" ht="12.75" customHeight="1">
      <c r="A37" s="15">
        <v>5</v>
      </c>
      <c r="B37" s="3">
        <f t="shared" si="21"/>
        <v>16000</v>
      </c>
      <c r="C37" s="29">
        <v>0.020476</v>
      </c>
      <c r="D37" s="5">
        <f t="shared" si="17"/>
        <v>12.797500000000001</v>
      </c>
      <c r="E37" s="41">
        <f t="shared" si="18"/>
        <v>7.9984375000000005</v>
      </c>
      <c r="F37" s="5">
        <f t="shared" si="19"/>
        <v>49.990234375</v>
      </c>
      <c r="G37" s="44">
        <f t="shared" si="20"/>
        <v>3.300261405683056</v>
      </c>
      <c r="H37" s="10"/>
      <c r="L37" s="25">
        <f t="shared" si="22"/>
        <v>16000</v>
      </c>
      <c r="M37" s="36">
        <f t="shared" si="14"/>
        <v>0.5990032434142869</v>
      </c>
      <c r="N37" s="37">
        <f t="shared" si="15"/>
        <v>0.9317068191098408</v>
      </c>
      <c r="O37" s="30">
        <f t="shared" si="16"/>
        <v>1.6198085594494107</v>
      </c>
      <c r="P37" s="46"/>
      <c r="R37" s="40"/>
    </row>
    <row r="38" spans="1:18" ht="12.75" customHeight="1">
      <c r="A38" s="12">
        <v>6</v>
      </c>
      <c r="B38" s="3">
        <f t="shared" si="21"/>
        <v>32000</v>
      </c>
      <c r="C38" s="29">
        <v>0.046787</v>
      </c>
      <c r="D38" s="5">
        <f t="shared" si="17"/>
        <v>14.620937500000002</v>
      </c>
      <c r="E38" s="41">
        <f t="shared" si="18"/>
        <v>4.56904296875</v>
      </c>
      <c r="F38" s="5">
        <f t="shared" si="19"/>
        <v>14.27825927734375</v>
      </c>
      <c r="G38" s="44">
        <f t="shared" si="20"/>
        <v>3.421796861851135</v>
      </c>
      <c r="H38" s="10"/>
      <c r="L38" s="25">
        <f t="shared" si="22"/>
        <v>32000</v>
      </c>
      <c r="M38" s="36">
        <f t="shared" si="14"/>
        <v>0.6441736481340442</v>
      </c>
      <c r="N38" s="37">
        <f t="shared" si="15"/>
        <v>0.9967229786993616</v>
      </c>
      <c r="O38" s="30">
        <f t="shared" si="16"/>
        <v>1.781683168316832</v>
      </c>
      <c r="P38" s="46"/>
      <c r="R38" s="40"/>
    </row>
    <row r="39" spans="1:16" ht="12.75" customHeight="1">
      <c r="A39" s="12">
        <v>7</v>
      </c>
      <c r="B39" s="3">
        <f t="shared" si="21"/>
        <v>64000</v>
      </c>
      <c r="C39" s="29">
        <v>0.10461</v>
      </c>
      <c r="D39" s="5">
        <f t="shared" si="17"/>
        <v>16.3453125</v>
      </c>
      <c r="E39" s="41">
        <f t="shared" si="18"/>
        <v>2.553955078125</v>
      </c>
      <c r="F39" s="5">
        <f t="shared" si="19"/>
        <v>3.990554809570312</v>
      </c>
      <c r="G39" s="44">
        <f t="shared" si="20"/>
        <v>3.4715868269493577</v>
      </c>
      <c r="H39" s="10"/>
      <c r="L39" s="25">
        <f t="shared" si="22"/>
        <v>64000</v>
      </c>
      <c r="M39" s="36">
        <f t="shared" si="14"/>
        <v>0.6158520381951211</v>
      </c>
      <c r="N39" s="37">
        <f t="shared" si="15"/>
        <v>0.9882651529623666</v>
      </c>
      <c r="O39" s="30">
        <f t="shared" si="16"/>
        <v>1.8532428649883963</v>
      </c>
      <c r="P39" s="46"/>
    </row>
    <row r="40" spans="1:16" ht="12.75" customHeight="1">
      <c r="A40" s="12">
        <v>8</v>
      </c>
      <c r="B40" s="6">
        <f t="shared" si="21"/>
        <v>128000</v>
      </c>
      <c r="C40" s="29">
        <v>0.236036</v>
      </c>
      <c r="D40" s="5">
        <f t="shared" si="17"/>
        <v>18.440312499999997</v>
      </c>
      <c r="E40" s="41">
        <f t="shared" si="18"/>
        <v>1.4406494140625</v>
      </c>
      <c r="F40" s="5">
        <f t="shared" si="19"/>
        <v>1.1255073547363281</v>
      </c>
      <c r="G40" s="44">
        <f t="shared" si="20"/>
        <v>3.554339277837602</v>
      </c>
      <c r="H40" s="10"/>
      <c r="L40" s="26">
        <f t="shared" si="22"/>
        <v>128000</v>
      </c>
      <c r="M40" s="36">
        <f t="shared" si="14"/>
        <v>0.6221601519998701</v>
      </c>
      <c r="N40" s="37">
        <f t="shared" si="15"/>
        <v>1.0023473885302603</v>
      </c>
      <c r="O40" s="30">
        <f t="shared" si="16"/>
        <v>1.9165299858718068</v>
      </c>
      <c r="P40" s="46"/>
    </row>
    <row r="41" spans="1:16" ht="12.75" customHeight="1" thickBot="1">
      <c r="A41" s="47" t="s">
        <v>6</v>
      </c>
      <c r="B41" s="48"/>
      <c r="C41" s="49"/>
      <c r="D41" s="32">
        <f>AVERAGE(D33:D40)</f>
        <v>12.748320312499999</v>
      </c>
      <c r="E41" s="32">
        <f>AVERAGE(E33:E40)</f>
        <v>22.31244812011719</v>
      </c>
      <c r="F41" s="33">
        <f>AVERAGE(F33:F40)</f>
        <v>1314.0734601020813</v>
      </c>
      <c r="G41" s="34">
        <f>AVERAGE(G33:G40)</f>
        <v>3.330916388986892</v>
      </c>
      <c r="H41" s="10"/>
      <c r="L41" s="27" t="s">
        <v>6</v>
      </c>
      <c r="M41" s="39">
        <f>AVERAGE(M33:M40)</f>
        <v>0.5970333570735389</v>
      </c>
      <c r="N41" s="38">
        <f>AVERAGE(N33:N40)</f>
        <v>0.9838596121034211</v>
      </c>
      <c r="O41" s="31">
        <f>AVERAGE(O33:O40)</f>
        <v>1.663401994127076</v>
      </c>
      <c r="P41" s="40"/>
    </row>
    <row r="42" spans="2:8" ht="6.75" customHeight="1">
      <c r="B42" s="10"/>
      <c r="C42" s="10"/>
      <c r="D42" s="10"/>
      <c r="E42" s="10"/>
      <c r="F42" s="10"/>
      <c r="G42" s="10"/>
      <c r="H42" s="10"/>
    </row>
  </sheetData>
  <mergeCells count="9">
    <mergeCell ref="A41:C41"/>
    <mergeCell ref="L31:O31"/>
    <mergeCell ref="A2:Q2"/>
    <mergeCell ref="A1:Q1"/>
    <mergeCell ref="A15:C15"/>
    <mergeCell ref="A28:C28"/>
    <mergeCell ref="J15:L15"/>
    <mergeCell ref="J28:L28"/>
    <mergeCell ref="A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2005-05-01T16:07:10Z</cp:lastPrinted>
  <dcterms:created xsi:type="dcterms:W3CDTF">2005-04-26T18:21:30Z</dcterms:created>
  <dcterms:modified xsi:type="dcterms:W3CDTF">2012-08-07T22:11:18Z</dcterms:modified>
  <cp:category/>
  <cp:version/>
  <cp:contentType/>
  <cp:contentStatus/>
</cp:coreProperties>
</file>