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14115" windowHeight="10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<sst xmlns="http://schemas.openxmlformats.org/spreadsheetml/2006/main" count="54" uniqueCount="20">
  <si>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Lp</t>
  </si>
  <si>
    <t>n</t>
  </si>
  <si>
    <t>O(n)?</t>
  </si>
  <si>
    <t>mnożnik:</t>
  </si>
  <si>
    <r>
      <t>O(n</t>
    </r>
    <r>
      <rPr>
        <b/>
        <sz val="8"/>
        <color indexed="8"/>
        <rFont val="Arial"/>
        <family val="2"/>
      </rPr>
      <t>log</t>
    </r>
    <r>
      <rPr>
        <b/>
        <i/>
        <sz val="8"/>
        <color indexed="8"/>
        <rFont val="Arial"/>
        <family val="2"/>
      </rPr>
      <t>n)?</t>
    </r>
  </si>
  <si>
    <r>
      <t>O(n</t>
    </r>
    <r>
      <rPr>
        <b/>
        <i/>
        <vertAlign val="superscript"/>
        <sz val="8"/>
        <color indexed="8"/>
        <rFont val="Arial"/>
        <family val="2"/>
      </rPr>
      <t>2</t>
    </r>
    <r>
      <rPr>
        <b/>
        <i/>
        <sz val="8"/>
        <color indexed="8"/>
        <rFont val="Arial"/>
        <family val="2"/>
      </rPr>
      <t>)?</t>
    </r>
  </si>
  <si>
    <r>
      <t>O(n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)?</t>
    </r>
  </si>
  <si>
    <t>Średnio:</t>
  </si>
  <si>
    <r>
      <t>t</t>
    </r>
    <r>
      <rPr>
        <b/>
        <i/>
        <vertAlign val="subscript"/>
        <sz val="8"/>
        <color indexed="8"/>
        <rFont val="Arial"/>
        <family val="2"/>
      </rPr>
      <t>po</t>
    </r>
  </si>
  <si>
    <r>
      <t>t</t>
    </r>
    <r>
      <rPr>
        <b/>
        <i/>
        <vertAlign val="subscript"/>
        <sz val="8"/>
        <color indexed="8"/>
        <rFont val="Arial"/>
        <family val="2"/>
      </rPr>
      <t>od</t>
    </r>
  </si>
  <si>
    <r>
      <t>t</t>
    </r>
    <r>
      <rPr>
        <b/>
        <i/>
        <vertAlign val="subscript"/>
        <sz val="8"/>
        <color indexed="8"/>
        <rFont val="Arial"/>
        <family val="2"/>
      </rPr>
      <t>np</t>
    </r>
  </si>
  <si>
    <r>
      <t>t</t>
    </r>
    <r>
      <rPr>
        <b/>
        <i/>
        <vertAlign val="subscript"/>
        <sz val="8"/>
        <color indexed="8"/>
        <rFont val="Arial"/>
        <family val="2"/>
      </rPr>
      <t>pp</t>
    </r>
  </si>
  <si>
    <r>
      <t>t</t>
    </r>
    <r>
      <rPr>
        <b/>
        <i/>
        <vertAlign val="subscript"/>
        <sz val="8"/>
        <color indexed="8"/>
        <rFont val="Arial"/>
        <family val="2"/>
      </rPr>
      <t>pk</t>
    </r>
  </si>
  <si>
    <t>Badanie stosunków czasów</t>
  </si>
  <si>
    <r>
      <t>t</t>
    </r>
    <r>
      <rPr>
        <b/>
        <i/>
        <vertAlign val="subscript"/>
        <sz val="8"/>
        <rFont val="Arial"/>
        <family val="2"/>
      </rPr>
      <t>po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</si>
  <si>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r>
      <t>t</t>
    </r>
    <r>
      <rPr>
        <b/>
        <i/>
        <vertAlign val="subscript"/>
        <sz val="8"/>
        <rFont val="Arial"/>
        <family val="2"/>
      </rPr>
      <t>pp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pk</t>
    </r>
  </si>
  <si>
    <r>
      <t>t</t>
    </r>
    <r>
      <rPr>
        <b/>
        <i/>
        <vertAlign val="subscript"/>
        <sz val="8"/>
        <rFont val="Arial"/>
        <family val="2"/>
      </rPr>
      <t>np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</si>
  <si>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t>Arkusz testowy do wyznaczania klas czasowej złożoności obliczeniowej algorytmów sortujących</t>
  </si>
  <si>
    <t>Sortowanie przez scalanie</t>
  </si>
  <si>
    <t>©2011/2011 I Liceum Ogólnokształcące w Tarnowie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</si>
</sst>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</numFmts>
  <fonts count="19">
    <font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vertAlign val="subscript"/>
      <sz val="8"/>
      <color indexed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sz val="10"/>
      <color indexed="9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23"/>
      </left>
      <right style="hair"/>
      <top style="hair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>
        <color indexed="63"/>
      </top>
      <bottom style="hair"/>
    </border>
    <border>
      <left style="medium">
        <color indexed="8"/>
      </left>
      <right style="hair">
        <color indexed="55"/>
      </right>
      <top style="hair"/>
      <bottom style="hair"/>
    </border>
    <border>
      <left style="medium">
        <color indexed="8"/>
      </left>
      <right style="hair">
        <color indexed="55"/>
      </right>
      <top style="hair"/>
      <bottom style="thin">
        <color indexed="23"/>
      </bottom>
    </border>
    <border>
      <left style="medium">
        <color indexed="8"/>
      </left>
      <right style="hair">
        <color indexed="55"/>
      </right>
      <top style="thin">
        <color indexed="23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3"/>
      </top>
      <bottom style="medium">
        <color indexed="8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thin"/>
      <top style="thin">
        <color indexed="23"/>
      </top>
      <bottom style="medium">
        <color indexed="8"/>
      </bottom>
    </border>
    <border>
      <left style="thin"/>
      <right style="thin"/>
      <top style="thin">
        <color indexed="23"/>
      </top>
      <bottom style="medium">
        <color indexed="8"/>
      </bottom>
    </border>
    <border>
      <left style="thin"/>
      <right style="thin">
        <color indexed="23"/>
      </right>
      <top style="thin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2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9" fillId="2" borderId="5" xfId="0" applyNumberFormat="1" applyFont="1" applyFill="1" applyBorder="1" applyAlignment="1" applyProtection="1">
      <alignment horizontal="center"/>
      <protection/>
    </xf>
    <xf numFmtId="0" fontId="9" fillId="2" borderId="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center"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8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0" fillId="3" borderId="11" xfId="0" applyNumberFormat="1" applyFont="1" applyFill="1" applyBorder="1" applyAlignment="1" applyProtection="1">
      <alignment/>
      <protection/>
    </xf>
    <xf numFmtId="0" fontId="0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 horizontal="right"/>
      <protection/>
    </xf>
    <xf numFmtId="11" fontId="6" fillId="3" borderId="12" xfId="0" applyNumberFormat="1" applyFont="1" applyFill="1" applyBorder="1" applyAlignment="1" applyProtection="1">
      <alignment/>
      <protection/>
    </xf>
    <xf numFmtId="11" fontId="6" fillId="3" borderId="14" xfId="0" applyNumberFormat="1" applyFont="1" applyFill="1" applyBorder="1" applyAlignment="1" applyProtection="1">
      <alignment/>
      <protection/>
    </xf>
    <xf numFmtId="0" fontId="13" fillId="2" borderId="15" xfId="0" applyNumberFormat="1" applyFont="1" applyFill="1" applyBorder="1" applyAlignment="1" applyProtection="1">
      <alignment horizontal="center"/>
      <protection/>
    </xf>
    <xf numFmtId="0" fontId="13" fillId="2" borderId="16" xfId="0" applyNumberFormat="1" applyFont="1" applyFill="1" applyBorder="1" applyAlignment="1" applyProtection="1">
      <alignment horizontal="center"/>
      <protection/>
    </xf>
    <xf numFmtId="0" fontId="13" fillId="2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7" fillId="3" borderId="21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171" fontId="2" fillId="0" borderId="22" xfId="0" applyNumberFormat="1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 applyProtection="1">
      <alignment/>
      <protection/>
    </xf>
    <xf numFmtId="2" fontId="7" fillId="3" borderId="24" xfId="0" applyNumberFormat="1" applyFont="1" applyFill="1" applyBorder="1" applyAlignment="1" applyProtection="1">
      <alignment/>
      <protection/>
    </xf>
    <xf numFmtId="2" fontId="7" fillId="3" borderId="25" xfId="0" applyNumberFormat="1" applyFont="1" applyFill="1" applyBorder="1" applyAlignment="1" applyProtection="1">
      <alignment/>
      <protection/>
    </xf>
    <xf numFmtId="2" fontId="7" fillId="3" borderId="26" xfId="0" applyNumberFormat="1" applyFont="1" applyFill="1" applyBorder="1" applyAlignment="1" applyProtection="1">
      <alignment/>
      <protection/>
    </xf>
    <xf numFmtId="2" fontId="7" fillId="3" borderId="27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73" fontId="0" fillId="0" borderId="28" xfId="0" applyNumberFormat="1" applyFont="1" applyFill="1" applyBorder="1" applyAlignment="1" applyProtection="1">
      <alignment/>
      <protection/>
    </xf>
    <xf numFmtId="168" fontId="0" fillId="0" borderId="28" xfId="0" applyNumberFormat="1" applyFont="1" applyFill="1" applyBorder="1" applyAlignment="1" applyProtection="1">
      <alignment/>
      <protection/>
    </xf>
    <xf numFmtId="168" fontId="7" fillId="3" borderId="24" xfId="0" applyNumberFormat="1" applyFont="1" applyFill="1" applyBorder="1" applyAlignment="1" applyProtection="1">
      <alignment/>
      <protection/>
    </xf>
    <xf numFmtId="173" fontId="7" fillId="3" borderId="2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2" fontId="0" fillId="0" borderId="3" xfId="0" applyNumberFormat="1" applyFont="1" applyFill="1" applyBorder="1" applyAlignment="1" applyProtection="1">
      <alignment/>
      <protection/>
    </xf>
    <xf numFmtId="2" fontId="0" fillId="0" borderId="3" xfId="0" applyNumberFormat="1" applyFont="1" applyFill="1" applyBorder="1" applyAlignment="1" applyProtection="1">
      <alignment/>
      <protection/>
    </xf>
    <xf numFmtId="2" fontId="18" fillId="0" borderId="29" xfId="0" applyNumberFormat="1" applyFont="1" applyFill="1" applyBorder="1" applyAlignment="1" applyProtection="1">
      <alignment/>
      <protection/>
    </xf>
    <xf numFmtId="2" fontId="0" fillId="0" borderId="29" xfId="0" applyNumberFormat="1" applyFont="1" applyFill="1" applyBorder="1" applyAlignment="1" applyProtection="1">
      <alignment/>
      <protection/>
    </xf>
    <xf numFmtId="0" fontId="7" fillId="3" borderId="30" xfId="0" applyNumberFormat="1" applyFont="1" applyFill="1" applyBorder="1" applyAlignment="1" applyProtection="1">
      <alignment horizontal="right"/>
      <protection/>
    </xf>
    <xf numFmtId="0" fontId="7" fillId="3" borderId="31" xfId="0" applyNumberFormat="1" applyFont="1" applyFill="1" applyBorder="1" applyAlignment="1" applyProtection="1">
      <alignment horizontal="right"/>
      <protection/>
    </xf>
    <xf numFmtId="0" fontId="7" fillId="3" borderId="32" xfId="0" applyNumberFormat="1" applyFont="1" applyFill="1" applyBorder="1" applyAlignment="1" applyProtection="1">
      <alignment horizontal="right"/>
      <protection/>
    </xf>
    <xf numFmtId="0" fontId="15" fillId="3" borderId="33" xfId="0" applyNumberFormat="1" applyFont="1" applyFill="1" applyBorder="1" applyAlignment="1" applyProtection="1">
      <alignment horizontal="center"/>
      <protection/>
    </xf>
    <xf numFmtId="0" fontId="15" fillId="3" borderId="34" xfId="0" applyNumberFormat="1" applyFont="1" applyFill="1" applyBorder="1" applyAlignment="1" applyProtection="1">
      <alignment horizontal="center"/>
      <protection/>
    </xf>
    <xf numFmtId="0" fontId="15" fillId="3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showRowColHeaders="0" tabSelected="1" workbookViewId="0" topLeftCell="A1">
      <selection activeCell="A2" sqref="A2:Q2"/>
    </sheetView>
  </sheetViews>
  <sheetFormatPr defaultColWidth="9.140625" defaultRowHeight="12.75" customHeight="1"/>
  <cols>
    <col min="1" max="1" width="3.28125" style="1" bestFit="1" customWidth="1"/>
    <col min="2" max="2" width="8.28125" style="1" bestFit="1" customWidth="1"/>
    <col min="3" max="3" width="11.140625" style="1" bestFit="1" customWidth="1"/>
    <col min="4" max="4" width="8.7109375" style="1" bestFit="1" customWidth="1"/>
    <col min="5" max="5" width="9.8515625" style="1" bestFit="1" customWidth="1"/>
    <col min="6" max="6" width="12.140625" style="1" bestFit="1" customWidth="1"/>
    <col min="7" max="7" width="9.8515625" style="1" bestFit="1" customWidth="1"/>
    <col min="8" max="8" width="1.28515625" style="1" customWidth="1"/>
    <col min="9" max="9" width="1.8515625" style="1" customWidth="1"/>
    <col min="10" max="10" width="3.28125" style="1" bestFit="1" customWidth="1"/>
    <col min="11" max="11" width="8.28125" style="1" bestFit="1" customWidth="1"/>
    <col min="12" max="12" width="10.00390625" style="1" bestFit="1" customWidth="1"/>
    <col min="13" max="13" width="11.140625" style="1" bestFit="1" customWidth="1"/>
    <col min="14" max="16" width="9.8515625" style="1" bestFit="1" customWidth="1"/>
    <col min="17" max="17" width="1.28515625" style="1" customWidth="1"/>
    <col min="18" max="16384" width="9.140625" style="1" customWidth="1"/>
  </cols>
  <sheetData>
    <row r="1" spans="1:17" ht="12.7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2.75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3.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6" ht="12.75" customHeight="1">
      <c r="A5" s="14"/>
      <c r="B5" s="15"/>
      <c r="C5" s="16" t="s">
        <v>3</v>
      </c>
      <c r="D5" s="17">
        <v>10000000</v>
      </c>
      <c r="E5" s="17">
        <v>1000000000000</v>
      </c>
      <c r="F5" s="17">
        <v>1E+17</v>
      </c>
      <c r="G5" s="18">
        <v>100000000</v>
      </c>
      <c r="J5" s="14"/>
      <c r="K5" s="15"/>
      <c r="L5" s="16" t="s">
        <v>3</v>
      </c>
      <c r="M5" s="17">
        <v>10000000</v>
      </c>
      <c r="N5" s="17">
        <v>1000000000000</v>
      </c>
      <c r="O5" s="17">
        <v>1E+17</v>
      </c>
      <c r="P5" s="18">
        <v>100000000</v>
      </c>
    </row>
    <row r="6" spans="1:17" ht="12.75">
      <c r="A6" s="11" t="s">
        <v>0</v>
      </c>
      <c r="B6" s="6" t="s">
        <v>1</v>
      </c>
      <c r="C6" s="7" t="s">
        <v>8</v>
      </c>
      <c r="D6" s="6" t="s">
        <v>2</v>
      </c>
      <c r="E6" s="6" t="s">
        <v>5</v>
      </c>
      <c r="F6" s="6" t="s">
        <v>6</v>
      </c>
      <c r="G6" s="9" t="s">
        <v>4</v>
      </c>
      <c r="H6" s="8"/>
      <c r="J6" s="11" t="s">
        <v>0</v>
      </c>
      <c r="K6" s="6" t="s">
        <v>1</v>
      </c>
      <c r="L6" s="7" t="s">
        <v>11</v>
      </c>
      <c r="M6" s="6" t="s">
        <v>2</v>
      </c>
      <c r="N6" s="6" t="s">
        <v>5</v>
      </c>
      <c r="O6" s="6" t="s">
        <v>6</v>
      </c>
      <c r="P6" s="9" t="s">
        <v>4</v>
      </c>
      <c r="Q6" s="8"/>
    </row>
    <row r="7" spans="1:17" ht="12.75" customHeight="1">
      <c r="A7" s="10">
        <v>1</v>
      </c>
      <c r="B7" s="3">
        <v>1000</v>
      </c>
      <c r="C7" s="27">
        <v>0.000274</v>
      </c>
      <c r="D7" s="40">
        <f>C7/B7*D$5</f>
        <v>2.7399999999999998</v>
      </c>
      <c r="E7" s="39">
        <f>C7/B7^2*E$5</f>
        <v>274</v>
      </c>
      <c r="F7" s="4">
        <f>C7/B7^3*F$5</f>
        <v>27400</v>
      </c>
      <c r="G7" s="41">
        <f>C7/B7/LOG(B7,2)*G$5</f>
        <v>2.749407293731028</v>
      </c>
      <c r="H7" s="8"/>
      <c r="J7" s="10">
        <v>1</v>
      </c>
      <c r="K7" s="3">
        <v>1000</v>
      </c>
      <c r="L7" s="27">
        <v>0.000263</v>
      </c>
      <c r="M7" s="40">
        <f>L7/K7*M$5</f>
        <v>2.6300000000000003</v>
      </c>
      <c r="N7" s="39">
        <f>L7/K7^2*N$5</f>
        <v>262.99999999999994</v>
      </c>
      <c r="O7" s="4">
        <f>L7/K7^3*O$5</f>
        <v>26300</v>
      </c>
      <c r="P7" s="41">
        <f>L7/K7/LOG(K7,2)*P$5</f>
        <v>2.639029628654235</v>
      </c>
      <c r="Q7" s="8"/>
    </row>
    <row r="8" spans="1:17" ht="12.75" customHeight="1">
      <c r="A8" s="12">
        <v>2</v>
      </c>
      <c r="B8" s="2">
        <f>2*B7</f>
        <v>2000</v>
      </c>
      <c r="C8" s="27">
        <v>0.00056</v>
      </c>
      <c r="D8" s="40">
        <f aca="true" t="shared" si="0" ref="D8:D14">C8/B8*D$5</f>
        <v>2.8</v>
      </c>
      <c r="E8" s="39">
        <f aca="true" t="shared" si="1" ref="E8:E14">C8/B8^2*E$5</f>
        <v>139.99999999999997</v>
      </c>
      <c r="F8" s="4">
        <f aca="true" t="shared" si="2" ref="F8:F14">C8/B8^3*F$5</f>
        <v>6999.999999999999</v>
      </c>
      <c r="G8" s="41">
        <f aca="true" t="shared" si="3" ref="G8:G14">C8/B8/LOG(B8,2)*G$5</f>
        <v>2.553396936611618</v>
      </c>
      <c r="H8" s="8"/>
      <c r="J8" s="12">
        <v>2</v>
      </c>
      <c r="K8" s="2">
        <f>2*K7</f>
        <v>2000</v>
      </c>
      <c r="L8" s="27">
        <v>0.000584</v>
      </c>
      <c r="M8" s="40">
        <f aca="true" t="shared" si="4" ref="M8:M14">L8/K8*M$5</f>
        <v>2.9200000000000004</v>
      </c>
      <c r="N8" s="39">
        <f aca="true" t="shared" si="5" ref="N8:N14">L8/K8^2*N$5</f>
        <v>146</v>
      </c>
      <c r="O8" s="4">
        <f aca="true" t="shared" si="6" ref="O8:O14">L8/K8^3*O$5</f>
        <v>7300</v>
      </c>
      <c r="P8" s="41">
        <f aca="true" t="shared" si="7" ref="P8:P14">L8/K8/LOG(K8,2)*P$5</f>
        <v>2.6628282338949734</v>
      </c>
      <c r="Q8" s="8"/>
    </row>
    <row r="9" spans="1:17" ht="12.75" customHeight="1">
      <c r="A9" s="10">
        <v>3</v>
      </c>
      <c r="B9" s="2">
        <f aca="true" t="shared" si="8" ref="B9:B14">2*B8</f>
        <v>4000</v>
      </c>
      <c r="C9" s="27">
        <v>0.001261</v>
      </c>
      <c r="D9" s="40">
        <f t="shared" si="0"/>
        <v>3.1525</v>
      </c>
      <c r="E9" s="39">
        <f t="shared" si="1"/>
        <v>78.81249999999999</v>
      </c>
      <c r="F9" s="4">
        <f t="shared" si="2"/>
        <v>1970.3125</v>
      </c>
      <c r="G9" s="41">
        <f t="shared" si="3"/>
        <v>2.6345953804640447</v>
      </c>
      <c r="H9" s="8"/>
      <c r="J9" s="10">
        <v>3</v>
      </c>
      <c r="K9" s="2">
        <f aca="true" t="shared" si="9" ref="K9:K14">2*K8</f>
        <v>4000</v>
      </c>
      <c r="L9" s="27">
        <v>0.001248</v>
      </c>
      <c r="M9" s="40">
        <f t="shared" si="4"/>
        <v>3.1199999999999997</v>
      </c>
      <c r="N9" s="39">
        <f t="shared" si="5"/>
        <v>78</v>
      </c>
      <c r="O9" s="4">
        <f t="shared" si="6"/>
        <v>1950</v>
      </c>
      <c r="P9" s="41">
        <f t="shared" si="7"/>
        <v>2.6074346033458586</v>
      </c>
      <c r="Q9" s="8"/>
    </row>
    <row r="10" spans="1:17" ht="12.75" customHeight="1">
      <c r="A10" s="12">
        <v>4</v>
      </c>
      <c r="B10" s="2">
        <f t="shared" si="8"/>
        <v>8000</v>
      </c>
      <c r="C10" s="27">
        <v>0.002701</v>
      </c>
      <c r="D10" s="40">
        <f t="shared" si="0"/>
        <v>3.3762499999999998</v>
      </c>
      <c r="E10" s="39">
        <f t="shared" si="1"/>
        <v>42.20312499999999</v>
      </c>
      <c r="F10" s="4">
        <f t="shared" si="2"/>
        <v>527.5390625</v>
      </c>
      <c r="G10" s="41">
        <f t="shared" si="3"/>
        <v>2.603968973935456</v>
      </c>
      <c r="H10" s="8"/>
      <c r="J10" s="12">
        <v>4</v>
      </c>
      <c r="K10" s="2">
        <f t="shared" si="9"/>
        <v>8000</v>
      </c>
      <c r="L10" s="27">
        <v>0.0034</v>
      </c>
      <c r="M10" s="40">
        <f t="shared" si="4"/>
        <v>4.249999999999999</v>
      </c>
      <c r="N10" s="39">
        <f t="shared" si="5"/>
        <v>53.125</v>
      </c>
      <c r="O10" s="4">
        <f t="shared" si="6"/>
        <v>664.0624999999999</v>
      </c>
      <c r="P10" s="42">
        <f t="shared" si="7"/>
        <v>3.2778580197632543</v>
      </c>
      <c r="Q10" s="8"/>
    </row>
    <row r="11" spans="1:17" ht="12.75" customHeight="1">
      <c r="A11" s="13">
        <v>5</v>
      </c>
      <c r="B11" s="2">
        <f t="shared" si="8"/>
        <v>16000</v>
      </c>
      <c r="C11" s="27">
        <v>0.006094</v>
      </c>
      <c r="D11" s="40">
        <f t="shared" si="0"/>
        <v>3.80875</v>
      </c>
      <c r="E11" s="39">
        <f t="shared" si="1"/>
        <v>23.8046875</v>
      </c>
      <c r="F11" s="4">
        <f t="shared" si="2"/>
        <v>148.779296875</v>
      </c>
      <c r="G11" s="41">
        <f t="shared" si="3"/>
        <v>2.727200937925811</v>
      </c>
      <c r="H11" s="8"/>
      <c r="J11" s="13">
        <v>5</v>
      </c>
      <c r="K11" s="2">
        <f t="shared" si="9"/>
        <v>16000</v>
      </c>
      <c r="L11" s="27">
        <v>0.005942</v>
      </c>
      <c r="M11" s="40">
        <f t="shared" si="4"/>
        <v>3.71375</v>
      </c>
      <c r="N11" s="39">
        <f t="shared" si="5"/>
        <v>23.2109375</v>
      </c>
      <c r="O11" s="4">
        <f t="shared" si="6"/>
        <v>145.068359375</v>
      </c>
      <c r="P11" s="41">
        <f t="shared" si="7"/>
        <v>2.6591775472850627</v>
      </c>
      <c r="Q11" s="8"/>
    </row>
    <row r="12" spans="1:17" ht="12.75" customHeight="1">
      <c r="A12" s="10">
        <v>6</v>
      </c>
      <c r="B12" s="2">
        <f t="shared" si="8"/>
        <v>32000</v>
      </c>
      <c r="C12" s="27">
        <v>0.013152</v>
      </c>
      <c r="D12" s="40">
        <f t="shared" si="0"/>
        <v>4.11</v>
      </c>
      <c r="E12" s="39">
        <f t="shared" si="1"/>
        <v>12.84375</v>
      </c>
      <c r="F12" s="4">
        <f t="shared" si="2"/>
        <v>40.13671875</v>
      </c>
      <c r="G12" s="41">
        <f t="shared" si="3"/>
        <v>2.746264359972231</v>
      </c>
      <c r="H12" s="8"/>
      <c r="J12" s="10">
        <v>6</v>
      </c>
      <c r="K12" s="2">
        <f t="shared" si="9"/>
        <v>32000</v>
      </c>
      <c r="L12" s="27">
        <v>0.012899</v>
      </c>
      <c r="M12" s="40">
        <f t="shared" si="4"/>
        <v>4.0309375</v>
      </c>
      <c r="N12" s="39">
        <f t="shared" si="5"/>
        <v>12.5966796875</v>
      </c>
      <c r="O12" s="4">
        <f t="shared" si="6"/>
        <v>39.36462402343751</v>
      </c>
      <c r="P12" s="41">
        <f t="shared" si="7"/>
        <v>2.6934355215390675</v>
      </c>
      <c r="Q12" s="8"/>
    </row>
    <row r="13" spans="1:17" ht="12.75" customHeight="1">
      <c r="A13" s="10">
        <v>7</v>
      </c>
      <c r="B13" s="2">
        <f t="shared" si="8"/>
        <v>64000</v>
      </c>
      <c r="C13" s="27">
        <v>0.0278</v>
      </c>
      <c r="D13" s="40">
        <f t="shared" si="0"/>
        <v>4.34375</v>
      </c>
      <c r="E13" s="39">
        <f t="shared" si="1"/>
        <v>6.787109374999999</v>
      </c>
      <c r="F13" s="4">
        <f t="shared" si="2"/>
        <v>10.604858398437498</v>
      </c>
      <c r="G13" s="41">
        <f t="shared" si="3"/>
        <v>2.720661836933953</v>
      </c>
      <c r="H13" s="8"/>
      <c r="J13" s="10">
        <v>7</v>
      </c>
      <c r="K13" s="2">
        <f t="shared" si="9"/>
        <v>64000</v>
      </c>
      <c r="L13" s="27">
        <v>0.027786</v>
      </c>
      <c r="M13" s="40">
        <f t="shared" si="4"/>
        <v>4.3415625</v>
      </c>
      <c r="N13" s="39">
        <f t="shared" si="5"/>
        <v>6.78369140625</v>
      </c>
      <c r="O13" s="4">
        <f t="shared" si="6"/>
        <v>10.599517822265627</v>
      </c>
      <c r="P13" s="41">
        <f t="shared" si="7"/>
        <v>2.719291719462116</v>
      </c>
      <c r="Q13" s="8"/>
    </row>
    <row r="14" spans="1:17" ht="12.75" customHeight="1">
      <c r="A14" s="10">
        <v>8</v>
      </c>
      <c r="B14" s="5">
        <f t="shared" si="8"/>
        <v>128000</v>
      </c>
      <c r="C14" s="27">
        <v>0.060092</v>
      </c>
      <c r="D14" s="40">
        <f t="shared" si="0"/>
        <v>4.6946875</v>
      </c>
      <c r="E14" s="39">
        <f t="shared" si="1"/>
        <v>3.6677246093749996</v>
      </c>
      <c r="F14" s="4">
        <f t="shared" si="2"/>
        <v>2.8654098510742188</v>
      </c>
      <c r="G14" s="41">
        <f t="shared" si="3"/>
        <v>2.767150295694983</v>
      </c>
      <c r="H14" s="8"/>
      <c r="J14" s="10">
        <v>8</v>
      </c>
      <c r="K14" s="5">
        <f t="shared" si="9"/>
        <v>128000</v>
      </c>
      <c r="L14" s="27">
        <v>0.058853</v>
      </c>
      <c r="M14" s="40">
        <f t="shared" si="4"/>
        <v>4.597890625</v>
      </c>
      <c r="N14" s="39">
        <f t="shared" si="5"/>
        <v>3.5921020507812504</v>
      </c>
      <c r="O14" s="4">
        <f t="shared" si="6"/>
        <v>2.806329727172852</v>
      </c>
      <c r="P14" s="41">
        <f t="shared" si="7"/>
        <v>2.710096125150384</v>
      </c>
      <c r="Q14" s="8"/>
    </row>
    <row r="15" spans="1:17" ht="12.75" customHeight="1" thickBot="1">
      <c r="A15" s="43" t="s">
        <v>7</v>
      </c>
      <c r="B15" s="44"/>
      <c r="C15" s="45"/>
      <c r="D15" s="30">
        <f>AVERAGE(D7:D14)</f>
        <v>3.6282421874999997</v>
      </c>
      <c r="E15" s="30">
        <f>AVERAGE(E7:E14)</f>
        <v>72.76486206054688</v>
      </c>
      <c r="F15" s="31">
        <f>AVERAGE(F7:F14)</f>
        <v>4637.529730796814</v>
      </c>
      <c r="G15" s="32">
        <f>AVERAGE(G7:G14)</f>
        <v>2.6878307519086406</v>
      </c>
      <c r="H15" s="8"/>
      <c r="J15" s="43" t="s">
        <v>7</v>
      </c>
      <c r="K15" s="44"/>
      <c r="L15" s="45"/>
      <c r="M15" s="30">
        <f>AVERAGE(M7:M14)</f>
        <v>3.700517578125</v>
      </c>
      <c r="N15" s="30">
        <f>AVERAGE(N7:N14)</f>
        <v>73.2885513305664</v>
      </c>
      <c r="O15" s="31">
        <f>AVERAGE(O7:O14)</f>
        <v>4551.4876663684845</v>
      </c>
      <c r="P15" s="32">
        <f>AVERAGE(P7:P14)</f>
        <v>2.746143924886869</v>
      </c>
      <c r="Q15" s="8"/>
    </row>
    <row r="16" spans="2:17" ht="6" customHeight="1">
      <c r="B16" s="8"/>
      <c r="C16" s="8"/>
      <c r="D16" s="8"/>
      <c r="E16" s="8"/>
      <c r="F16" s="8"/>
      <c r="G16" s="8"/>
      <c r="H16" s="8"/>
      <c r="K16" s="8"/>
      <c r="L16" s="8"/>
      <c r="M16" s="8"/>
      <c r="N16" s="8"/>
      <c r="O16" s="8"/>
      <c r="P16" s="8"/>
      <c r="Q16" s="8"/>
    </row>
    <row r="17" ht="6.75" customHeight="1" thickBot="1"/>
    <row r="18" spans="1:16" ht="12.75" customHeight="1">
      <c r="A18" s="14"/>
      <c r="B18" s="15"/>
      <c r="C18" s="16" t="s">
        <v>3</v>
      </c>
      <c r="D18" s="17">
        <v>10000000</v>
      </c>
      <c r="E18" s="17">
        <v>1000000000000</v>
      </c>
      <c r="F18" s="17">
        <v>1E+17</v>
      </c>
      <c r="G18" s="18">
        <v>100000000</v>
      </c>
      <c r="J18" s="14"/>
      <c r="K18" s="15"/>
      <c r="L18" s="16" t="s">
        <v>3</v>
      </c>
      <c r="M18" s="17">
        <v>10000000</v>
      </c>
      <c r="N18" s="17">
        <v>1000000000000</v>
      </c>
      <c r="O18" s="17">
        <v>1E+17</v>
      </c>
      <c r="P18" s="18">
        <v>100000000</v>
      </c>
    </row>
    <row r="19" spans="1:17" ht="12.75" customHeight="1">
      <c r="A19" s="11" t="s">
        <v>0</v>
      </c>
      <c r="B19" s="6" t="s">
        <v>1</v>
      </c>
      <c r="C19" s="7" t="s">
        <v>9</v>
      </c>
      <c r="D19" s="6" t="s">
        <v>2</v>
      </c>
      <c r="E19" s="6" t="s">
        <v>5</v>
      </c>
      <c r="F19" s="6" t="s">
        <v>6</v>
      </c>
      <c r="G19" s="9" t="s">
        <v>4</v>
      </c>
      <c r="H19" s="8"/>
      <c r="J19" s="11" t="s">
        <v>0</v>
      </c>
      <c r="K19" s="6" t="s">
        <v>1</v>
      </c>
      <c r="L19" s="7" t="s">
        <v>12</v>
      </c>
      <c r="M19" s="6" t="s">
        <v>2</v>
      </c>
      <c r="N19" s="6" t="s">
        <v>5</v>
      </c>
      <c r="O19" s="6" t="s">
        <v>6</v>
      </c>
      <c r="P19" s="9" t="s">
        <v>4</v>
      </c>
      <c r="Q19" s="8"/>
    </row>
    <row r="20" spans="1:17" ht="12.75" customHeight="1">
      <c r="A20" s="10">
        <v>1</v>
      </c>
      <c r="B20" s="3">
        <v>1000</v>
      </c>
      <c r="C20" s="27">
        <v>0.000259</v>
      </c>
      <c r="D20" s="4">
        <f>C20/B20*D$18</f>
        <v>2.5900000000000003</v>
      </c>
      <c r="E20" s="39">
        <f>C20/B20^2*E$18</f>
        <v>259</v>
      </c>
      <c r="F20" s="4">
        <f>C20/B20^3*F$18</f>
        <v>25900</v>
      </c>
      <c r="G20" s="41">
        <f>C20/B20/LOG(B20,2)*G$18</f>
        <v>2.598892295899038</v>
      </c>
      <c r="H20" s="8"/>
      <c r="J20" s="10">
        <v>1</v>
      </c>
      <c r="K20" s="3">
        <v>1000</v>
      </c>
      <c r="L20" s="27">
        <v>0.000262</v>
      </c>
      <c r="M20" s="40">
        <f>L20/K20*M$18</f>
        <v>2.6200000000000006</v>
      </c>
      <c r="N20" s="39">
        <f>L20/K20^2*N$18</f>
        <v>262</v>
      </c>
      <c r="O20" s="4">
        <f>L20/K20^3*O$18</f>
        <v>26200.000000000004</v>
      </c>
      <c r="P20" s="41">
        <f>L20/K20/LOG(K20,2)*P$18</f>
        <v>2.6289952954654363</v>
      </c>
      <c r="Q20" s="8"/>
    </row>
    <row r="21" spans="1:17" ht="12.75" customHeight="1">
      <c r="A21" s="12">
        <v>2</v>
      </c>
      <c r="B21" s="2">
        <f>2*B20</f>
        <v>2000</v>
      </c>
      <c r="C21" s="27">
        <v>0.000591</v>
      </c>
      <c r="D21" s="4">
        <f aca="true" t="shared" si="10" ref="D21:D27">C21/B21*D$18</f>
        <v>2.955</v>
      </c>
      <c r="E21" s="39">
        <f aca="true" t="shared" si="11" ref="E21:E27">C21/B21^2*E$18</f>
        <v>147.75</v>
      </c>
      <c r="F21" s="4">
        <f aca="true" t="shared" si="12" ref="F21:F27">C21/B21^3*F$18</f>
        <v>7387.5</v>
      </c>
      <c r="G21" s="41">
        <f aca="true" t="shared" si="13" ref="G21:G27">C21/B21/LOG(B21,2)*G$18</f>
        <v>2.694745695602619</v>
      </c>
      <c r="H21" s="8"/>
      <c r="J21" s="12">
        <v>2</v>
      </c>
      <c r="K21" s="2">
        <f>2*K20</f>
        <v>2000</v>
      </c>
      <c r="L21" s="27">
        <v>0.000508</v>
      </c>
      <c r="M21" s="40">
        <f aca="true" t="shared" si="14" ref="M21:M27">L21/K21*M$18</f>
        <v>2.5399999999999996</v>
      </c>
      <c r="N21" s="39">
        <f aca="true" t="shared" si="15" ref="N21:N27">L21/K21^2*N$18</f>
        <v>127</v>
      </c>
      <c r="O21" s="4">
        <f aca="true" t="shared" si="16" ref="O21:O27">L21/K21^3*O$18</f>
        <v>6349.999999999999</v>
      </c>
      <c r="P21" s="41">
        <f aca="true" t="shared" si="17" ref="P21:P27">L21/K21/LOG(K21,2)*P$18</f>
        <v>2.3162957924976824</v>
      </c>
      <c r="Q21" s="8"/>
    </row>
    <row r="22" spans="1:17" ht="12.75" customHeight="1">
      <c r="A22" s="10">
        <v>3</v>
      </c>
      <c r="B22" s="2">
        <f aca="true" t="shared" si="18" ref="B22:B27">2*B21</f>
        <v>4000</v>
      </c>
      <c r="C22" s="27">
        <v>0.001262</v>
      </c>
      <c r="D22" s="4">
        <f t="shared" si="10"/>
        <v>3.1550000000000002</v>
      </c>
      <c r="E22" s="39">
        <f t="shared" si="11"/>
        <v>78.87500000000001</v>
      </c>
      <c r="F22" s="4">
        <f t="shared" si="12"/>
        <v>1971.8750000000002</v>
      </c>
      <c r="G22" s="41">
        <f t="shared" si="13"/>
        <v>2.6366846710115976</v>
      </c>
      <c r="H22" s="8"/>
      <c r="J22" s="10">
        <v>3</v>
      </c>
      <c r="K22" s="2">
        <f aca="true" t="shared" si="19" ref="K22:K27">2*K21</f>
        <v>4000</v>
      </c>
      <c r="L22" s="27">
        <v>0.001216</v>
      </c>
      <c r="M22" s="40">
        <f t="shared" si="14"/>
        <v>3.04</v>
      </c>
      <c r="N22" s="39">
        <f t="shared" si="15"/>
        <v>76.00000000000001</v>
      </c>
      <c r="O22" s="4">
        <f t="shared" si="16"/>
        <v>1900</v>
      </c>
      <c r="P22" s="41">
        <f t="shared" si="17"/>
        <v>2.5405773058241703</v>
      </c>
      <c r="Q22" s="8"/>
    </row>
    <row r="23" spans="1:17" ht="12.75" customHeight="1">
      <c r="A23" s="12">
        <v>4</v>
      </c>
      <c r="B23" s="2">
        <f t="shared" si="18"/>
        <v>8000</v>
      </c>
      <c r="C23" s="27">
        <v>0.006158</v>
      </c>
      <c r="D23" s="4">
        <f t="shared" si="10"/>
        <v>7.6975</v>
      </c>
      <c r="E23" s="39">
        <f t="shared" si="11"/>
        <v>96.21875</v>
      </c>
      <c r="F23" s="4">
        <f t="shared" si="12"/>
        <v>1202.734375</v>
      </c>
      <c r="G23" s="42">
        <f t="shared" si="13"/>
        <v>5.936779319324154</v>
      </c>
      <c r="H23" s="8"/>
      <c r="J23" s="12">
        <v>4</v>
      </c>
      <c r="K23" s="2">
        <f t="shared" si="19"/>
        <v>8000</v>
      </c>
      <c r="L23" s="27">
        <v>0.002767</v>
      </c>
      <c r="M23" s="40">
        <f t="shared" si="14"/>
        <v>3.4587499999999998</v>
      </c>
      <c r="N23" s="39">
        <f t="shared" si="15"/>
        <v>43.234375</v>
      </c>
      <c r="O23" s="4">
        <f t="shared" si="16"/>
        <v>540.4296875</v>
      </c>
      <c r="P23" s="41">
        <f t="shared" si="17"/>
        <v>2.66759798255439</v>
      </c>
      <c r="Q23" s="8"/>
    </row>
    <row r="24" spans="1:17" ht="12.75" customHeight="1">
      <c r="A24" s="13">
        <v>5</v>
      </c>
      <c r="B24" s="2">
        <f t="shared" si="18"/>
        <v>16000</v>
      </c>
      <c r="C24" s="27">
        <v>0.005883</v>
      </c>
      <c r="D24" s="4">
        <f t="shared" si="10"/>
        <v>3.6768750000000003</v>
      </c>
      <c r="E24" s="39">
        <f t="shared" si="11"/>
        <v>22.980468750000004</v>
      </c>
      <c r="F24" s="4">
        <f t="shared" si="12"/>
        <v>143.6279296875</v>
      </c>
      <c r="G24" s="41">
        <f t="shared" si="13"/>
        <v>2.632773731181088</v>
      </c>
      <c r="H24" s="8"/>
      <c r="J24" s="13">
        <v>5</v>
      </c>
      <c r="K24" s="2">
        <f t="shared" si="19"/>
        <v>16000</v>
      </c>
      <c r="L24" s="27">
        <v>0.005916</v>
      </c>
      <c r="M24" s="40">
        <f t="shared" si="14"/>
        <v>3.6975000000000002</v>
      </c>
      <c r="N24" s="39">
        <f t="shared" si="15"/>
        <v>23.109375000000004</v>
      </c>
      <c r="O24" s="4">
        <f t="shared" si="16"/>
        <v>144.43359375</v>
      </c>
      <c r="P24" s="41">
        <f t="shared" si="17"/>
        <v>2.64754196730704</v>
      </c>
      <c r="Q24" s="8"/>
    </row>
    <row r="25" spans="1:17" ht="12.75" customHeight="1">
      <c r="A25" s="10">
        <v>6</v>
      </c>
      <c r="B25" s="2">
        <f t="shared" si="18"/>
        <v>32000</v>
      </c>
      <c r="C25" s="27">
        <v>0.012807</v>
      </c>
      <c r="D25" s="4">
        <f t="shared" si="10"/>
        <v>4.002187500000001</v>
      </c>
      <c r="E25" s="39">
        <f t="shared" si="11"/>
        <v>12.5068359375</v>
      </c>
      <c r="F25" s="4">
        <f t="shared" si="12"/>
        <v>39.0838623046875</v>
      </c>
      <c r="G25" s="41">
        <f t="shared" si="13"/>
        <v>2.6742250348360983</v>
      </c>
      <c r="H25" s="8"/>
      <c r="J25" s="10">
        <v>6</v>
      </c>
      <c r="K25" s="2">
        <f t="shared" si="19"/>
        <v>32000</v>
      </c>
      <c r="L25" s="27">
        <v>0.012949</v>
      </c>
      <c r="M25" s="40">
        <f t="shared" si="14"/>
        <v>4.0465625</v>
      </c>
      <c r="N25" s="39">
        <f t="shared" si="15"/>
        <v>12.6455078125</v>
      </c>
      <c r="O25" s="4">
        <f t="shared" si="16"/>
        <v>39.5172119140625</v>
      </c>
      <c r="P25" s="41">
        <f t="shared" si="17"/>
        <v>2.7038760034428546</v>
      </c>
      <c r="Q25" s="8"/>
    </row>
    <row r="26" spans="1:17" ht="12.75" customHeight="1">
      <c r="A26" s="10">
        <v>7</v>
      </c>
      <c r="B26" s="2">
        <f t="shared" si="18"/>
        <v>64000</v>
      </c>
      <c r="C26" s="27">
        <v>0.026875</v>
      </c>
      <c r="D26" s="4">
        <f t="shared" si="10"/>
        <v>4.19921875</v>
      </c>
      <c r="E26" s="39">
        <f t="shared" si="11"/>
        <v>6.561279296875</v>
      </c>
      <c r="F26" s="4">
        <f t="shared" si="12"/>
        <v>10.251998901367188</v>
      </c>
      <c r="G26" s="41">
        <f t="shared" si="13"/>
        <v>2.6301362182589925</v>
      </c>
      <c r="H26" s="8"/>
      <c r="J26" s="10">
        <v>7</v>
      </c>
      <c r="K26" s="2">
        <f t="shared" si="19"/>
        <v>64000</v>
      </c>
      <c r="L26" s="27">
        <v>0.027917</v>
      </c>
      <c r="M26" s="40">
        <f t="shared" si="14"/>
        <v>4.36203125</v>
      </c>
      <c r="N26" s="39">
        <f t="shared" si="15"/>
        <v>6.815673828125</v>
      </c>
      <c r="O26" s="4">
        <f t="shared" si="16"/>
        <v>10.649490356445312</v>
      </c>
      <c r="P26" s="41">
        <f t="shared" si="17"/>
        <v>2.7321121043771646</v>
      </c>
      <c r="Q26" s="8"/>
    </row>
    <row r="27" spans="1:17" ht="12.75" customHeight="1">
      <c r="A27" s="10">
        <v>8</v>
      </c>
      <c r="B27" s="5">
        <f t="shared" si="18"/>
        <v>128000</v>
      </c>
      <c r="C27" s="27">
        <v>0.057705</v>
      </c>
      <c r="D27" s="4">
        <f t="shared" si="10"/>
        <v>4.508203125</v>
      </c>
      <c r="E27" s="39">
        <f t="shared" si="11"/>
        <v>3.52203369140625</v>
      </c>
      <c r="F27" s="4">
        <f t="shared" si="12"/>
        <v>2.751588821411133</v>
      </c>
      <c r="G27" s="41">
        <f t="shared" si="13"/>
        <v>2.6572323739113193</v>
      </c>
      <c r="H27" s="8"/>
      <c r="J27" s="10">
        <v>8</v>
      </c>
      <c r="K27" s="5">
        <f t="shared" si="19"/>
        <v>128000</v>
      </c>
      <c r="L27" s="27">
        <v>0.059038</v>
      </c>
      <c r="M27" s="40">
        <f t="shared" si="14"/>
        <v>4.61234375</v>
      </c>
      <c r="N27" s="39">
        <f t="shared" si="15"/>
        <v>3.6033935546875</v>
      </c>
      <c r="O27" s="4">
        <f t="shared" si="16"/>
        <v>2.81515121459961</v>
      </c>
      <c r="P27" s="41">
        <f t="shared" si="17"/>
        <v>2.718615109452846</v>
      </c>
      <c r="Q27" s="8"/>
    </row>
    <row r="28" spans="1:17" ht="12.75" customHeight="1" thickBot="1">
      <c r="A28" s="43" t="s">
        <v>7</v>
      </c>
      <c r="B28" s="44"/>
      <c r="C28" s="45"/>
      <c r="D28" s="30">
        <f>AVERAGE(D20:D27)</f>
        <v>4.097998046875</v>
      </c>
      <c r="E28" s="30">
        <f>AVERAGE(E20:E27)</f>
        <v>78.42679595947266</v>
      </c>
      <c r="F28" s="31">
        <f>AVERAGE(F20:F27)</f>
        <v>4582.228094339371</v>
      </c>
      <c r="G28" s="32">
        <f>AVERAGE(G20:G27)</f>
        <v>3.0576836675031136</v>
      </c>
      <c r="H28" s="8"/>
      <c r="J28" s="43" t="s">
        <v>7</v>
      </c>
      <c r="K28" s="44"/>
      <c r="L28" s="45"/>
      <c r="M28" s="30">
        <f>AVERAGE(M20:M27)</f>
        <v>3.5471484375</v>
      </c>
      <c r="N28" s="30">
        <f>AVERAGE(N20:N27)</f>
        <v>69.30104064941406</v>
      </c>
      <c r="O28" s="31">
        <f>AVERAGE(O20:O27)</f>
        <v>4398.480641841888</v>
      </c>
      <c r="P28" s="32">
        <f>AVERAGE(P20:P27)</f>
        <v>2.619451445115198</v>
      </c>
      <c r="Q28" s="8"/>
    </row>
    <row r="29" spans="2:17" ht="6.75" customHeight="1">
      <c r="B29" s="8"/>
      <c r="C29" s="8"/>
      <c r="D29" s="8"/>
      <c r="E29" s="8"/>
      <c r="F29" s="8"/>
      <c r="G29" s="8"/>
      <c r="H29" s="8"/>
      <c r="K29" s="8"/>
      <c r="L29" s="8"/>
      <c r="M29" s="8"/>
      <c r="N29" s="8"/>
      <c r="O29" s="8"/>
      <c r="P29" s="8"/>
      <c r="Q29" s="8"/>
    </row>
    <row r="30" ht="6.75" customHeight="1" thickBot="1"/>
    <row r="31" spans="1:16" ht="12.75" customHeight="1">
      <c r="A31" s="14"/>
      <c r="B31" s="15"/>
      <c r="C31" s="16" t="s">
        <v>3</v>
      </c>
      <c r="D31" s="17">
        <v>10000000</v>
      </c>
      <c r="E31" s="17">
        <v>1000000000000</v>
      </c>
      <c r="F31" s="17">
        <v>1E+17</v>
      </c>
      <c r="G31" s="18">
        <v>100000000</v>
      </c>
      <c r="L31" s="46" t="s">
        <v>13</v>
      </c>
      <c r="M31" s="47"/>
      <c r="N31" s="47"/>
      <c r="O31" s="48"/>
      <c r="P31" s="26"/>
    </row>
    <row r="32" spans="1:18" ht="12.75" customHeight="1">
      <c r="A32" s="11" t="s">
        <v>0</v>
      </c>
      <c r="B32" s="6" t="s">
        <v>1</v>
      </c>
      <c r="C32" s="7" t="s">
        <v>10</v>
      </c>
      <c r="D32" s="6" t="s">
        <v>2</v>
      </c>
      <c r="E32" s="6" t="s">
        <v>5</v>
      </c>
      <c r="F32" s="6" t="s">
        <v>6</v>
      </c>
      <c r="G32" s="9" t="s">
        <v>4</v>
      </c>
      <c r="H32" s="8"/>
      <c r="L32" s="21" t="s">
        <v>1</v>
      </c>
      <c r="M32" s="20" t="s">
        <v>14</v>
      </c>
      <c r="N32" s="20" t="s">
        <v>15</v>
      </c>
      <c r="O32" s="19" t="s">
        <v>16</v>
      </c>
      <c r="P32" s="38"/>
      <c r="R32" s="38"/>
    </row>
    <row r="33" spans="1:18" ht="12.75" customHeight="1">
      <c r="A33" s="10">
        <v>1</v>
      </c>
      <c r="B33" s="3">
        <v>1000</v>
      </c>
      <c r="C33" s="27">
        <v>0.000391</v>
      </c>
      <c r="D33" s="4">
        <f>C33/B33*D$31</f>
        <v>3.91</v>
      </c>
      <c r="E33" s="39">
        <f>C33/B33^2*E$31</f>
        <v>391</v>
      </c>
      <c r="F33" s="4">
        <f>C33/B33^3*F$31</f>
        <v>39100</v>
      </c>
      <c r="G33" s="41">
        <f>C33/B33/LOG(B33,2)*G$31</f>
        <v>3.923424276820555</v>
      </c>
      <c r="H33" s="8"/>
      <c r="L33" s="22">
        <v>1000</v>
      </c>
      <c r="M33" s="34">
        <f aca="true" t="shared" si="20" ref="M33:M38">C7/C20</f>
        <v>1.0579150579150578</v>
      </c>
      <c r="N33" s="35">
        <f aca="true" t="shared" si="21" ref="N33:N38">L7/L20</f>
        <v>1.0038167938931297</v>
      </c>
      <c r="O33" s="28">
        <f aca="true" t="shared" si="22" ref="O33:O38">C33/C20</f>
        <v>1.5096525096525097</v>
      </c>
      <c r="P33" s="38"/>
      <c r="R33" s="38"/>
    </row>
    <row r="34" spans="1:18" ht="12.75" customHeight="1">
      <c r="A34" s="12">
        <v>2</v>
      </c>
      <c r="B34" s="2">
        <f>2*B33</f>
        <v>2000</v>
      </c>
      <c r="C34" s="27">
        <v>0.00084</v>
      </c>
      <c r="D34" s="4">
        <f aca="true" t="shared" si="23" ref="D34:D40">C34/B34*D$31</f>
        <v>4.2</v>
      </c>
      <c r="E34" s="39">
        <f aca="true" t="shared" si="24" ref="E34:E40">C34/B34^2*E$31</f>
        <v>210</v>
      </c>
      <c r="F34" s="4">
        <f aca="true" t="shared" si="25" ref="F34:F40">C34/B34^3*F$31</f>
        <v>10500</v>
      </c>
      <c r="G34" s="41">
        <f aca="true" t="shared" si="26" ref="G34:G40">C34/B34/LOG(B34,2)*G$31</f>
        <v>3.8300954049174276</v>
      </c>
      <c r="H34" s="8"/>
      <c r="L34" s="23">
        <f>2*L33</f>
        <v>2000</v>
      </c>
      <c r="M34" s="34">
        <f t="shared" si="20"/>
        <v>0.9475465313028764</v>
      </c>
      <c r="N34" s="35">
        <f t="shared" si="21"/>
        <v>1.1496062992125984</v>
      </c>
      <c r="O34" s="28">
        <f t="shared" si="22"/>
        <v>1.4213197969543145</v>
      </c>
      <c r="P34" s="38"/>
      <c r="R34" s="38"/>
    </row>
    <row r="35" spans="1:18" ht="12.75" customHeight="1">
      <c r="A35" s="10">
        <v>3</v>
      </c>
      <c r="B35" s="2">
        <f aca="true" t="shared" si="27" ref="B35:B40">2*B34</f>
        <v>4000</v>
      </c>
      <c r="C35" s="27">
        <v>0.002238</v>
      </c>
      <c r="D35" s="4">
        <f t="shared" si="23"/>
        <v>5.595</v>
      </c>
      <c r="E35" s="39">
        <f t="shared" si="24"/>
        <v>139.875</v>
      </c>
      <c r="F35" s="4">
        <f t="shared" si="25"/>
        <v>3496.875</v>
      </c>
      <c r="G35" s="42">
        <f t="shared" si="26"/>
        <v>4.675832245423102</v>
      </c>
      <c r="H35" s="8"/>
      <c r="L35" s="23">
        <f aca="true" t="shared" si="28" ref="L35:L40">2*L34</f>
        <v>4000</v>
      </c>
      <c r="M35" s="34">
        <f t="shared" si="20"/>
        <v>0.9992076069730585</v>
      </c>
      <c r="N35" s="35">
        <f t="shared" si="21"/>
        <v>1.026315789473684</v>
      </c>
      <c r="O35" s="28">
        <f t="shared" si="22"/>
        <v>1.77337559429477</v>
      </c>
      <c r="P35" s="38"/>
      <c r="R35" s="38"/>
    </row>
    <row r="36" spans="1:18" ht="12.75" customHeight="1">
      <c r="A36" s="12">
        <v>4</v>
      </c>
      <c r="B36" s="2">
        <f t="shared" si="27"/>
        <v>8000</v>
      </c>
      <c r="C36" s="27">
        <v>0.00398</v>
      </c>
      <c r="D36" s="4">
        <f t="shared" si="23"/>
        <v>4.975</v>
      </c>
      <c r="E36" s="39">
        <f t="shared" si="24"/>
        <v>62.1875</v>
      </c>
      <c r="F36" s="4">
        <f t="shared" si="25"/>
        <v>777.3437500000001</v>
      </c>
      <c r="G36" s="41">
        <f t="shared" si="26"/>
        <v>3.83702203489934</v>
      </c>
      <c r="H36" s="8"/>
      <c r="L36" s="23">
        <f t="shared" si="28"/>
        <v>8000</v>
      </c>
      <c r="M36" s="34">
        <f t="shared" si="20"/>
        <v>0.43861643390711264</v>
      </c>
      <c r="N36" s="35">
        <f t="shared" si="21"/>
        <v>1.2287676183592338</v>
      </c>
      <c r="O36" s="28">
        <f t="shared" si="22"/>
        <v>0.6463137382266969</v>
      </c>
      <c r="P36" s="38"/>
      <c r="R36" s="38"/>
    </row>
    <row r="37" spans="1:18" ht="12.75" customHeight="1">
      <c r="A37" s="13">
        <v>5</v>
      </c>
      <c r="B37" s="2">
        <f t="shared" si="27"/>
        <v>16000</v>
      </c>
      <c r="C37" s="27">
        <v>0.008612</v>
      </c>
      <c r="D37" s="4">
        <f t="shared" si="23"/>
        <v>5.3825</v>
      </c>
      <c r="E37" s="39">
        <f t="shared" si="24"/>
        <v>33.640625</v>
      </c>
      <c r="F37" s="4">
        <f t="shared" si="25"/>
        <v>210.25390624999997</v>
      </c>
      <c r="G37" s="41">
        <f t="shared" si="26"/>
        <v>3.854062106566637</v>
      </c>
      <c r="H37" s="8"/>
      <c r="L37" s="23">
        <f t="shared" si="28"/>
        <v>16000</v>
      </c>
      <c r="M37" s="34">
        <f t="shared" si="20"/>
        <v>1.035866054733979</v>
      </c>
      <c r="N37" s="35">
        <f t="shared" si="21"/>
        <v>1.004394861392833</v>
      </c>
      <c r="O37" s="28">
        <f t="shared" si="22"/>
        <v>1.4638789733129356</v>
      </c>
      <c r="P37" s="38"/>
      <c r="R37" s="38"/>
    </row>
    <row r="38" spans="1:18" ht="12.75" customHeight="1">
      <c r="A38" s="10">
        <v>6</v>
      </c>
      <c r="B38" s="2">
        <f t="shared" si="27"/>
        <v>32000</v>
      </c>
      <c r="C38" s="27">
        <v>0.018664</v>
      </c>
      <c r="D38" s="4">
        <f t="shared" si="23"/>
        <v>5.8325</v>
      </c>
      <c r="E38" s="39">
        <f t="shared" si="24"/>
        <v>18.2265625</v>
      </c>
      <c r="F38" s="4">
        <f t="shared" si="25"/>
        <v>56.95800781249999</v>
      </c>
      <c r="G38" s="41">
        <f t="shared" si="26"/>
        <v>3.8972230850457508</v>
      </c>
      <c r="H38" s="8"/>
      <c r="L38" s="23">
        <f t="shared" si="28"/>
        <v>32000</v>
      </c>
      <c r="M38" s="34">
        <f t="shared" si="20"/>
        <v>1.0269383930662919</v>
      </c>
      <c r="N38" s="35">
        <f t="shared" si="21"/>
        <v>0.9961386979689552</v>
      </c>
      <c r="O38" s="28">
        <f t="shared" si="22"/>
        <v>1.4573280237370188</v>
      </c>
      <c r="P38" s="38"/>
      <c r="R38" s="38"/>
    </row>
    <row r="39" spans="1:16" ht="12.75" customHeight="1">
      <c r="A39" s="10">
        <v>7</v>
      </c>
      <c r="B39" s="2">
        <f t="shared" si="27"/>
        <v>64000</v>
      </c>
      <c r="C39" s="27">
        <v>0.039992</v>
      </c>
      <c r="D39" s="4">
        <f t="shared" si="23"/>
        <v>6.24875</v>
      </c>
      <c r="E39" s="39">
        <f t="shared" si="24"/>
        <v>9.763671875</v>
      </c>
      <c r="F39" s="4">
        <f t="shared" si="25"/>
        <v>15.2557373046875</v>
      </c>
      <c r="G39" s="41">
        <f t="shared" si="26"/>
        <v>3.9138384238367863</v>
      </c>
      <c r="H39" s="8"/>
      <c r="L39" s="23">
        <f t="shared" si="28"/>
        <v>64000</v>
      </c>
      <c r="M39" s="34">
        <f>C13/C26</f>
        <v>1.0344186046511628</v>
      </c>
      <c r="N39" s="35">
        <f>L13/L26</f>
        <v>0.9953075187161945</v>
      </c>
      <c r="O39" s="28">
        <f>C39/C26</f>
        <v>1.4880744186046513</v>
      </c>
      <c r="P39" s="38"/>
    </row>
    <row r="40" spans="1:16" ht="12.75" customHeight="1">
      <c r="A40" s="10">
        <v>8</v>
      </c>
      <c r="B40" s="5">
        <f t="shared" si="27"/>
        <v>128000</v>
      </c>
      <c r="C40" s="27">
        <v>0.084633</v>
      </c>
      <c r="D40" s="4">
        <f t="shared" si="23"/>
        <v>6.611953125</v>
      </c>
      <c r="E40" s="39">
        <f t="shared" si="24"/>
        <v>5.16558837890625</v>
      </c>
      <c r="F40" s="4">
        <f t="shared" si="25"/>
        <v>4.035615921020508</v>
      </c>
      <c r="G40" s="41">
        <f t="shared" si="26"/>
        <v>3.8972280998394715</v>
      </c>
      <c r="H40" s="8"/>
      <c r="L40" s="24">
        <f t="shared" si="28"/>
        <v>128000</v>
      </c>
      <c r="M40" s="34">
        <f>C14/C27</f>
        <v>1.0413655662420933</v>
      </c>
      <c r="N40" s="35">
        <f>L14/L27</f>
        <v>0.9968664250143976</v>
      </c>
      <c r="O40" s="28">
        <f>C40/C27</f>
        <v>1.466649337145828</v>
      </c>
      <c r="P40" s="38"/>
    </row>
    <row r="41" spans="1:16" ht="12.75" customHeight="1" thickBot="1">
      <c r="A41" s="43" t="s">
        <v>7</v>
      </c>
      <c r="B41" s="44"/>
      <c r="C41" s="45"/>
      <c r="D41" s="30">
        <f>AVERAGE(D33:D40)</f>
        <v>5.344462890625</v>
      </c>
      <c r="E41" s="30">
        <f>AVERAGE(E33:E40)</f>
        <v>108.73236846923828</v>
      </c>
      <c r="F41" s="31">
        <f>AVERAGE(F33:F40)</f>
        <v>6770.090252161026</v>
      </c>
      <c r="G41" s="32">
        <f>AVERAGE(G33:G40)</f>
        <v>3.9785907096686337</v>
      </c>
      <c r="H41" s="8"/>
      <c r="L41" s="25" t="s">
        <v>7</v>
      </c>
      <c r="M41" s="37">
        <f>AVERAGE(M33:M40)</f>
        <v>0.947734281098954</v>
      </c>
      <c r="N41" s="36">
        <f>AVERAGE(N33:N40)</f>
        <v>1.0501517505038782</v>
      </c>
      <c r="O41" s="29">
        <f>AVERAGE(O33:O40)</f>
        <v>1.4033240489910903</v>
      </c>
      <c r="P41" s="38"/>
    </row>
    <row r="42" spans="2:8" ht="6.75" customHeight="1">
      <c r="B42" s="8"/>
      <c r="C42" s="8"/>
      <c r="D42" s="8"/>
      <c r="E42" s="8"/>
      <c r="F42" s="8"/>
      <c r="G42" s="8"/>
      <c r="H42" s="8"/>
    </row>
  </sheetData>
  <mergeCells count="9">
    <mergeCell ref="A41:C41"/>
    <mergeCell ref="L31:O31"/>
    <mergeCell ref="A2:Q2"/>
    <mergeCell ref="A1:Q1"/>
    <mergeCell ref="A15:C15"/>
    <mergeCell ref="A28:C28"/>
    <mergeCell ref="J15:L15"/>
    <mergeCell ref="J28:L28"/>
    <mergeCell ref="A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</cp:lastModifiedBy>
  <cp:lastPrinted>2005-05-01T16:07:10Z</cp:lastPrinted>
  <dcterms:created xsi:type="dcterms:W3CDTF">2005-04-26T18:21:30Z</dcterms:created>
  <dcterms:modified xsi:type="dcterms:W3CDTF">2012-08-07T22:09:24Z</dcterms:modified>
  <cp:category/>
  <cp:version/>
  <cp:contentType/>
  <cp:contentStatus/>
</cp:coreProperties>
</file>